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T:\05.-Programas de Operacion\PE VALPARAISO\03.-POR\202103\UN06\"/>
    </mc:Choice>
  </mc:AlternateContent>
  <bookViews>
    <workbookView xWindow="0" yWindow="0" windowWidth="24000" windowHeight="9135" tabRatio="859" activeTab="13"/>
  </bookViews>
  <sheets>
    <sheet name="TAPA" sheetId="59" r:id="rId1"/>
    <sheet name="Operador UN06" sheetId="58" r:id="rId2"/>
    <sheet name="601-I" sheetId="74" r:id="rId3"/>
    <sheet name="601-R" sheetId="75" r:id="rId4"/>
    <sheet name="602-I" sheetId="66" r:id="rId5"/>
    <sheet name="602-R" sheetId="67" r:id="rId6"/>
    <sheet name="608-I" sheetId="76" r:id="rId7"/>
    <sheet name="608-R" sheetId="77" r:id="rId8"/>
    <sheet name="609-I" sheetId="68" r:id="rId9"/>
    <sheet name="609-R" sheetId="69" r:id="rId10"/>
    <sheet name="611-I" sheetId="78" r:id="rId11"/>
    <sheet name="611-R" sheetId="79" r:id="rId12"/>
    <sheet name="612-I" sheetId="72" r:id="rId13"/>
    <sheet name="612-R" sheetId="73" r:id="rId14"/>
  </sheets>
  <definedNames>
    <definedName name="_xlnm.Print_Area" localSheetId="1">'Operador UN06'!$B$2:$J$31</definedName>
    <definedName name="_xlnm.Print_Titles" localSheetId="1">'Operador UN06'!$31:$31</definedName>
  </definedNames>
  <calcPr calcId="152511"/>
</workbook>
</file>

<file path=xl/calcChain.xml><?xml version="1.0" encoding="utf-8"?>
<calcChain xmlns="http://schemas.openxmlformats.org/spreadsheetml/2006/main">
  <c r="D11" i="79" l="1"/>
  <c r="D11" i="78"/>
  <c r="D11" i="77"/>
  <c r="D11" i="76"/>
  <c r="D11" i="75"/>
  <c r="D11" i="74"/>
  <c r="E37" i="79" l="1"/>
  <c r="B2" i="79"/>
  <c r="E37" i="78"/>
  <c r="B2" i="78"/>
  <c r="E37" i="77"/>
  <c r="B2" i="77"/>
  <c r="E37" i="76"/>
  <c r="B2" i="76"/>
  <c r="E37" i="75"/>
  <c r="B2" i="75"/>
  <c r="E37" i="74"/>
  <c r="B2" i="74"/>
  <c r="D11" i="66" l="1"/>
  <c r="D11" i="67" s="1"/>
  <c r="D11" i="68" s="1"/>
  <c r="D11" i="69" s="1"/>
  <c r="D11" i="72" s="1"/>
  <c r="D11" i="73" s="1"/>
  <c r="I12" i="59" l="1"/>
  <c r="B2" i="73"/>
  <c r="B2" i="72"/>
  <c r="B2" i="69"/>
  <c r="B2" i="68"/>
  <c r="B2" i="67"/>
  <c r="B2" i="66"/>
  <c r="I13" i="59" l="1"/>
  <c r="D12" i="59" l="1"/>
  <c r="D14" i="58"/>
  <c r="D18" i="59" l="1"/>
  <c r="D17" i="59"/>
  <c r="B4" i="59" s="1"/>
  <c r="C4" i="58"/>
</calcChain>
</file>

<file path=xl/sharedStrings.xml><?xml version="1.0" encoding="utf-8"?>
<sst xmlns="http://schemas.openxmlformats.org/spreadsheetml/2006/main" count="662" uniqueCount="92">
  <si>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</si>
  <si>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</si>
  <si>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</si>
  <si>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</si>
  <si>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</si>
  <si>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</si>
  <si>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</si>
  <si>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</si>
  <si>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</si>
  <si>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</si>
  <si>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</si>
  <si>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</si>
  <si>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</si>
  <si>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</si>
  <si>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</si>
  <si>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</si>
  <si>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</si>
  <si>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</si>
  <si>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</si>
  <si>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</si>
  <si>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</si>
  <si>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</si>
  <si>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</si>
  <si>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</si>
  <si>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</si>
  <si>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</si>
  <si>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</si>
  <si>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</si>
  <si>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</si>
  <si>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</si>
  <si>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</si>
  <si>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</si>
  <si>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</si>
  <si>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</si>
  <si>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</si>
  <si>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</si>
  <si>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Regreso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</si>
  <si>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</si>
  <si>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</si>
  <si>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</si>
  <si>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</si>
  <si>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</si>
  <si>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</si>
  <si>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</si>
  <si>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</si>
  <si>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</si>
  <si>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</si>
  <si>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</si>
  <si>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</si>
  <si>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</si>
  <si>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</si>
  <si>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</si>
  <si>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</si>
  <si>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</si>
  <si>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</si>
  <si>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</si>
  <si>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</si>
  <si>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</si>
  <si>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</si>
  <si>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</si>
  <si>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</si>
  <si>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</si>
  <si>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</si>
  <si>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V</t>
  </si>
  <si>
    <t>NO</t>
  </si>
  <si>
    <t>SI</t>
  </si>
  <si>
    <t>Realizado por</t>
  </si>
  <si>
    <t>Revisado por</t>
  </si>
  <si>
    <t>BUSES DEL GRAN VALPARAÍSO S.A</t>
  </si>
  <si>
    <t>UN06</t>
  </si>
  <si>
    <t>VALPARAISOUN06</t>
  </si>
  <si>
    <t>DIEGO DE LA VEGA</t>
  </si>
  <si>
    <t>HECTOR FIGUEROA LOPEZ</t>
  </si>
  <si>
    <t>8.248.100-1</t>
  </si>
  <si>
    <t>ID Servicio</t>
  </si>
  <si>
    <t>POR</t>
  </si>
  <si>
    <t>Cuarentena Valpo y Viña</t>
  </si>
  <si>
    <t>Baja</t>
  </si>
  <si>
    <t>Ida</t>
  </si>
  <si>
    <t>Playa Ancha</t>
  </si>
  <si>
    <t xml:space="preserve">Playa Ancha </t>
  </si>
  <si>
    <t>Media</t>
  </si>
  <si>
    <t>Concon</t>
  </si>
  <si>
    <t>76.465.310-6</t>
  </si>
  <si>
    <t xml:space="preserve">Concon </t>
  </si>
  <si>
    <t>Normal</t>
  </si>
  <si>
    <t>El Olivar</t>
  </si>
  <si>
    <t>Limonares</t>
  </si>
  <si>
    <t xml:space="preserve">Colmo </t>
  </si>
  <si>
    <t>Aduana</t>
  </si>
  <si>
    <t>Vista Hermosa</t>
  </si>
  <si>
    <t>Montedonico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</si>
</sst>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u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b/>
      <sz val="28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sz val="11"/>
      <color rgb="FF000000"/>
      <name val="Trebuchet MS"/>
      <family val="2"/>
    </font>
    <font>
      <sz val="12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5" borderId="2" xfId="0" applyFont="1" applyFill="1" applyBorder="1" applyAlignme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5" fillId="0" borderId="0" xfId="0" applyFont="1"/>
    <xf numFmtId="0" fontId="2" fillId="6" borderId="1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7" fillId="5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11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1">
    <tabColor rgb="FFFFC000"/>
    <pageSetUpPr fitToPage="1"/>
  </sheetPr>
  <dimension ref="B2:J22"/>
  <sheetViews>
    <sheetView zoomScale="55" zoomScaleNormal="55" workbookViewId="0">
      <selection activeCell="I13" sqref="I13:J13"/>
    </sheetView>
  </sheetViews>
  <sheetFormatPr baseColWidth="10" defaultRowHeight="16.5" x14ac:dyDescent="0.3"/>
  <cols>
    <col min="1" max="1" width="3.28515625" style="1" customWidth="1"/>
    <col min="2" max="2" width="20" style="1" customWidth="1"/>
    <col min="3" max="4" width="20" style="2" customWidth="1"/>
    <col min="5" max="5" width="8" style="2" customWidth="1"/>
    <col min="6" max="6" width="22.85546875" style="2" customWidth="1"/>
    <col min="7" max="7" width="15.140625" style="2" customWidth="1"/>
    <col min="8" max="9" width="15.140625" style="1" customWidth="1"/>
    <col min="10" max="10" width="8.140625" style="1" customWidth="1"/>
    <col min="11" max="16384" width="11.42578125" style="1"/>
  </cols>
  <sheetData>
    <row r="2" spans="2:10" x14ac:dyDescent="0.3">
      <c r="C2" s="1"/>
      <c r="D2" s="1"/>
      <c r="E2" s="1"/>
      <c r="F2" s="1"/>
      <c r="G2" s="1"/>
    </row>
    <row r="3" spans="2:10" x14ac:dyDescent="0.3">
      <c r="C3" s="1"/>
      <c r="D3" s="1"/>
      <c r="E3" s="1"/>
      <c r="F3" s="1"/>
      <c r="G3" s="1"/>
    </row>
    <row r="4" spans="2:10" ht="53.25" customHeight="1" x14ac:dyDescent="0.3">
      <c r="B4" s="37" t="str">
        <f>+D12&amp;"_"&amp;D13&amp;"_"&amp;D14&amp;"_"&amp;D15&amp;"_"&amp;I12&amp;"_"&amp;YEAR(D17)&amp;"_"&amp;I13</f>
        <v>POR_V_VALPARAISOUN06_UN06_Normal_2021_10</v>
      </c>
      <c r="C4" s="37"/>
      <c r="D4" s="37"/>
      <c r="E4" s="37"/>
      <c r="F4" s="37"/>
      <c r="G4" s="37"/>
      <c r="H4" s="37"/>
      <c r="I4" s="37"/>
      <c r="J4" s="37"/>
    </row>
    <row r="5" spans="2:10" s="10" customFormat="1" x14ac:dyDescent="0.3">
      <c r="B5" s="1"/>
      <c r="C5" s="1"/>
      <c r="D5" s="1"/>
      <c r="E5" s="1"/>
      <c r="F5" s="1"/>
      <c r="G5" s="1"/>
      <c r="H5" s="1"/>
      <c r="I5" s="1"/>
      <c r="J5" s="1"/>
    </row>
    <row r="6" spans="2:10" s="10" customFormat="1" x14ac:dyDescent="0.3">
      <c r="B6" s="1"/>
      <c r="C6" s="1"/>
      <c r="D6" s="1"/>
      <c r="E6" s="1"/>
      <c r="F6" s="1"/>
      <c r="G6" s="1"/>
      <c r="H6" s="1"/>
      <c r="I6" s="1"/>
      <c r="J6" s="1"/>
    </row>
    <row r="7" spans="2:10" s="10" customFormat="1" x14ac:dyDescent="0.3">
      <c r="B7" s="1"/>
      <c r="C7" s="1"/>
      <c r="D7" s="1"/>
      <c r="E7" s="1"/>
      <c r="F7" s="1"/>
      <c r="G7" s="1"/>
      <c r="H7" s="1"/>
      <c r="I7" s="1"/>
      <c r="J7" s="1"/>
    </row>
    <row r="8" spans="2:10" s="10" customFormat="1" x14ac:dyDescent="0.3">
      <c r="B8" s="1"/>
      <c r="C8" s="1"/>
      <c r="D8" s="1"/>
      <c r="E8" s="1"/>
      <c r="F8" s="1"/>
      <c r="G8" s="1"/>
      <c r="H8" s="1"/>
      <c r="I8" s="1"/>
      <c r="J8" s="1"/>
    </row>
    <row r="9" spans="2:10" s="10" customFormat="1" x14ac:dyDescent="0.3">
      <c r="B9" s="1"/>
      <c r="C9" s="1"/>
      <c r="D9" s="1"/>
      <c r="E9" s="1"/>
      <c r="F9" s="1"/>
      <c r="G9" s="1"/>
      <c r="H9" s="1"/>
      <c r="I9" s="1"/>
      <c r="J9" s="1"/>
    </row>
    <row r="10" spans="2:10" x14ac:dyDescent="0.3">
      <c r="C10" s="1"/>
      <c r="D10" s="1"/>
      <c r="E10" s="1"/>
      <c r="F10" s="1"/>
      <c r="G10" s="1"/>
    </row>
    <row r="11" spans="2:10" x14ac:dyDescent="0.3">
      <c r="C11" s="1"/>
      <c r="D11" s="1"/>
      <c r="E11" s="1"/>
      <c r="F11" s="1"/>
      <c r="G11" s="1"/>
    </row>
    <row r="12" spans="2:10" x14ac:dyDescent="0.3">
      <c r="B12" s="35" t="s">
        <v>40</v>
      </c>
      <c r="C12" s="35"/>
      <c r="D12" s="36" t="str">
        <f>'Operador UN06'!D8:E8</f>
        <v>POR</v>
      </c>
      <c r="E12" s="36"/>
      <c r="F12" s="1"/>
      <c r="G12" s="35" t="s">
        <v>41</v>
      </c>
      <c r="H12" s="35"/>
      <c r="I12" s="36" t="str">
        <f>'Operador UN06'!I8:J8</f>
        <v>Normal</v>
      </c>
      <c r="J12" s="36"/>
    </row>
    <row r="13" spans="2:10" x14ac:dyDescent="0.3">
      <c r="B13" s="35" t="s">
        <v>42</v>
      </c>
      <c r="C13" s="35"/>
      <c r="D13" s="36" t="s">
        <v>63</v>
      </c>
      <c r="E13" s="36"/>
      <c r="F13" s="1"/>
      <c r="G13" s="35" t="s">
        <v>47</v>
      </c>
      <c r="H13" s="35"/>
      <c r="I13" s="36">
        <f>'Operador UN06'!I11:J11</f>
        <v>10</v>
      </c>
      <c r="J13" s="36"/>
    </row>
    <row r="14" spans="2:10" x14ac:dyDescent="0.3">
      <c r="B14" s="35" t="s">
        <v>44</v>
      </c>
      <c r="C14" s="35"/>
      <c r="D14" s="36" t="s">
        <v>70</v>
      </c>
      <c r="E14" s="36"/>
      <c r="F14" s="1"/>
      <c r="G14" s="1"/>
    </row>
    <row r="15" spans="2:10" x14ac:dyDescent="0.3">
      <c r="B15" s="35" t="s">
        <v>46</v>
      </c>
      <c r="C15" s="35"/>
      <c r="D15" s="36" t="s">
        <v>69</v>
      </c>
      <c r="E15" s="36"/>
    </row>
    <row r="16" spans="2:10" x14ac:dyDescent="0.3">
      <c r="B16" s="6"/>
      <c r="C16" s="6"/>
    </row>
    <row r="17" spans="2:10" x14ac:dyDescent="0.3">
      <c r="B17" s="35" t="s">
        <v>48</v>
      </c>
      <c r="C17" s="35"/>
      <c r="D17" s="12">
        <f>'Operador UN06'!D13</f>
        <v>44262</v>
      </c>
      <c r="F17" s="11" t="s">
        <v>66</v>
      </c>
      <c r="G17" s="38" t="s">
        <v>71</v>
      </c>
      <c r="H17" s="38"/>
      <c r="I17" s="38"/>
      <c r="J17" s="38"/>
    </row>
    <row r="18" spans="2:10" x14ac:dyDescent="0.3">
      <c r="B18" s="35" t="s">
        <v>49</v>
      </c>
      <c r="C18" s="35"/>
      <c r="D18" s="12">
        <f>'Operador UN06'!D14</f>
        <v>44262</v>
      </c>
      <c r="F18" s="11" t="s">
        <v>67</v>
      </c>
      <c r="G18" s="38"/>
      <c r="H18" s="38"/>
      <c r="I18" s="38"/>
      <c r="J18" s="38"/>
    </row>
    <row r="22" spans="2:10" x14ac:dyDescent="0.3">
      <c r="F22" s="16"/>
    </row>
  </sheetData>
  <mergeCells count="17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</mergeCells>
  <conditionalFormatting sqref="D12:E12">
    <cfRule type="expression" dxfId="117" priority="11">
      <formula>D12=""</formula>
    </cfRule>
  </conditionalFormatting>
  <conditionalFormatting sqref="D13:E13">
    <cfRule type="expression" dxfId="116" priority="10">
      <formula>D13=""</formula>
    </cfRule>
  </conditionalFormatting>
  <conditionalFormatting sqref="D14:E14">
    <cfRule type="expression" dxfId="115" priority="9">
      <formula>D14=""</formula>
    </cfRule>
  </conditionalFormatting>
  <conditionalFormatting sqref="D15:E15">
    <cfRule type="expression" dxfId="114" priority="8">
      <formula>D15=""</formula>
    </cfRule>
  </conditionalFormatting>
  <conditionalFormatting sqref="I12:J12">
    <cfRule type="expression" dxfId="113" priority="7">
      <formula>I12=""</formula>
    </cfRule>
  </conditionalFormatting>
  <conditionalFormatting sqref="I13:J13">
    <cfRule type="expression" dxfId="112" priority="6">
      <formula>I13=""</formula>
    </cfRule>
  </conditionalFormatting>
  <conditionalFormatting sqref="G17:J17">
    <cfRule type="expression" dxfId="111" priority="3">
      <formula>G17=""</formula>
    </cfRule>
  </conditionalFormatting>
  <conditionalFormatting sqref="G18:J18">
    <cfRule type="expression" dxfId="110" priority="2">
      <formula>G18=""</formula>
    </cfRule>
  </conditionalFormatting>
  <conditionalFormatting sqref="D17:D18">
    <cfRule type="expression" dxfId="109" priority="1">
      <formula>D17=""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297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70" zoomScaleNormal="70" workbookViewId="0">
      <selection activeCell="B6" sqref="B6:F7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51" t="str">
        <f>"PROGRAMA DE OPERACIÓN DEL SERVICIO ("&amp;B7&amp;" - "&amp;C7&amp;")"</f>
        <v>PROGRAMA DE OPERACIÓN DEL SERVICIO (609 - Regreso)</v>
      </c>
      <c r="C2" s="51"/>
      <c r="D2" s="51"/>
      <c r="E2" s="51"/>
      <c r="F2" s="51"/>
      <c r="G2" s="51"/>
      <c r="H2" s="51"/>
      <c r="I2" s="51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32">
        <v>609</v>
      </c>
      <c r="C7" s="32" t="s">
        <v>36</v>
      </c>
      <c r="D7" s="32" t="s">
        <v>90</v>
      </c>
      <c r="E7" s="32" t="s">
        <v>88</v>
      </c>
      <c r="F7" s="32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2">
        <f>'609-I'!D11:E11</f>
        <v>44262</v>
      </c>
      <c r="E11" s="50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0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0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0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0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0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0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0" t="s">
        <v>24</v>
      </c>
      <c r="D26" s="26"/>
      <c r="E26" s="27"/>
    </row>
    <row r="27" spans="2:14" ht="18" x14ac:dyDescent="0.3">
      <c r="B27" s="21">
        <v>14</v>
      </c>
      <c r="C27" s="22" t="s">
        <v>25</v>
      </c>
      <c r="D27" s="23" t="s">
        <v>81</v>
      </c>
      <c r="E27" s="24">
        <v>0</v>
      </c>
    </row>
    <row r="28" spans="2:14" ht="18" x14ac:dyDescent="0.3">
      <c r="B28" s="25">
        <v>15</v>
      </c>
      <c r="C28" s="30" t="s">
        <v>26</v>
      </c>
      <c r="D28" s="26" t="s">
        <v>81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81</v>
      </c>
      <c r="E29" s="24">
        <v>0</v>
      </c>
    </row>
    <row r="30" spans="2:14" ht="18" x14ac:dyDescent="0.3">
      <c r="B30" s="25">
        <v>17</v>
      </c>
      <c r="C30" s="30" t="s">
        <v>28</v>
      </c>
      <c r="D30" s="26" t="s">
        <v>81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81</v>
      </c>
      <c r="E31" s="24">
        <v>0</v>
      </c>
    </row>
    <row r="32" spans="2:14" ht="18" x14ac:dyDescent="0.3">
      <c r="B32" s="25">
        <v>19</v>
      </c>
      <c r="C32" s="30" t="s">
        <v>30</v>
      </c>
      <c r="D32" s="26"/>
      <c r="E32" s="27"/>
    </row>
    <row r="33" spans="2:5" ht="18" x14ac:dyDescent="0.3">
      <c r="B33" s="21">
        <v>20</v>
      </c>
      <c r="C33" s="22" t="s">
        <v>31</v>
      </c>
      <c r="D33" s="23"/>
      <c r="E33" s="24"/>
    </row>
    <row r="34" spans="2:5" ht="18" x14ac:dyDescent="0.3">
      <c r="B34" s="25">
        <v>21</v>
      </c>
      <c r="C34" s="30" t="s">
        <v>32</v>
      </c>
      <c r="D34" s="26"/>
      <c r="E34" s="27"/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0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24" priority="5">
      <formula>D7=""</formula>
    </cfRule>
  </conditionalFormatting>
  <conditionalFormatting sqref="E7">
    <cfRule type="expression" dxfId="23" priority="4">
      <formula>E7=""</formula>
    </cfRule>
  </conditionalFormatting>
  <conditionalFormatting sqref="C7">
    <cfRule type="expression" dxfId="22" priority="3">
      <formula>C7=""</formula>
    </cfRule>
  </conditionalFormatting>
  <conditionalFormatting sqref="B7">
    <cfRule type="expression" dxfId="21" priority="2">
      <formula>B7=""</formula>
    </cfRule>
  </conditionalFormatting>
  <conditionalFormatting sqref="F7">
    <cfRule type="expression" dxfId="20" priority="1">
      <formula>F7=""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70" zoomScaleNormal="70" workbookViewId="0">
      <selection activeCell="D12" sqref="D12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51" t="str">
        <f>"PROGRAMA DE OPERACIÓN DEL SERVICIO ("&amp;B7&amp;" - "&amp;C7&amp;")"</f>
        <v>PROGRAMA DE OPERACIÓN DEL SERVICIO (611 - Ida)</v>
      </c>
      <c r="C2" s="51"/>
      <c r="D2" s="51"/>
      <c r="E2" s="51"/>
      <c r="F2" s="51"/>
      <c r="G2" s="51"/>
      <c r="H2" s="51"/>
      <c r="I2" s="51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32">
        <v>611</v>
      </c>
      <c r="C7" s="32" t="s">
        <v>78</v>
      </c>
      <c r="D7" s="32" t="s">
        <v>86</v>
      </c>
      <c r="E7" s="32" t="s">
        <v>91</v>
      </c>
      <c r="F7" s="32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2">
        <f>+'609-R'!D11:E11</f>
        <v>44262</v>
      </c>
      <c r="E11" s="50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1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1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1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1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1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1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1" t="s">
        <v>24</v>
      </c>
      <c r="D26" s="26" t="s">
        <v>81</v>
      </c>
      <c r="E26" s="27">
        <v>0</v>
      </c>
    </row>
    <row r="27" spans="2:14" ht="18" x14ac:dyDescent="0.3">
      <c r="B27" s="21">
        <v>14</v>
      </c>
      <c r="C27" s="22" t="s">
        <v>25</v>
      </c>
      <c r="D27" s="23" t="s">
        <v>81</v>
      </c>
      <c r="E27" s="24">
        <v>0</v>
      </c>
    </row>
    <row r="28" spans="2:14" ht="18" x14ac:dyDescent="0.3">
      <c r="B28" s="25">
        <v>15</v>
      </c>
      <c r="C28" s="31" t="s">
        <v>26</v>
      </c>
      <c r="D28" s="26" t="s">
        <v>81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81</v>
      </c>
      <c r="E29" s="24">
        <v>0</v>
      </c>
    </row>
    <row r="30" spans="2:14" ht="18" x14ac:dyDescent="0.3">
      <c r="B30" s="25">
        <v>17</v>
      </c>
      <c r="C30" s="31" t="s">
        <v>28</v>
      </c>
      <c r="D30" s="26" t="s">
        <v>81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81</v>
      </c>
      <c r="E31" s="24">
        <v>0</v>
      </c>
    </row>
    <row r="32" spans="2:14" ht="18" x14ac:dyDescent="0.3">
      <c r="B32" s="25">
        <v>19</v>
      </c>
      <c r="C32" s="31" t="s">
        <v>30</v>
      </c>
      <c r="D32" s="26" t="s">
        <v>81</v>
      </c>
      <c r="E32" s="27">
        <v>0</v>
      </c>
    </row>
    <row r="33" spans="2:5" ht="18" x14ac:dyDescent="0.3">
      <c r="B33" s="21">
        <v>20</v>
      </c>
      <c r="C33" s="22" t="s">
        <v>31</v>
      </c>
      <c r="D33" s="23"/>
      <c r="E33" s="24"/>
    </row>
    <row r="34" spans="2:5" ht="18" x14ac:dyDescent="0.3">
      <c r="B34" s="25">
        <v>21</v>
      </c>
      <c r="C34" s="31" t="s">
        <v>32</v>
      </c>
      <c r="D34" s="26"/>
      <c r="E34" s="27"/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1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19" priority="5">
      <formula>D7=""</formula>
    </cfRule>
  </conditionalFormatting>
  <conditionalFormatting sqref="E7">
    <cfRule type="expression" dxfId="18" priority="4">
      <formula>E7=""</formula>
    </cfRule>
  </conditionalFormatting>
  <conditionalFormatting sqref="C7">
    <cfRule type="expression" dxfId="17" priority="3">
      <formula>C7=""</formula>
    </cfRule>
  </conditionalFormatting>
  <conditionalFormatting sqref="B7">
    <cfRule type="expression" dxfId="16" priority="2">
      <formula>B7=""</formula>
    </cfRule>
  </conditionalFormatting>
  <conditionalFormatting sqref="F7">
    <cfRule type="expression" dxfId="15" priority="1">
      <formula>F7=""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85" zoomScaleNormal="85" workbookViewId="0">
      <selection activeCell="D12" sqref="D12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51" t="str">
        <f>"PROGRAMA DE OPERACIÓN DEL SERVICIO ("&amp;B7&amp;" - "&amp;C7&amp;")"</f>
        <v>PROGRAMA DE OPERACIÓN DEL SERVICIO (611 - Regreso)</v>
      </c>
      <c r="C2" s="51"/>
      <c r="D2" s="51"/>
      <c r="E2" s="51"/>
      <c r="F2" s="51"/>
      <c r="G2" s="51"/>
      <c r="H2" s="51"/>
      <c r="I2" s="51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32">
        <v>611</v>
      </c>
      <c r="C7" s="32" t="s">
        <v>36</v>
      </c>
      <c r="D7" s="32" t="s">
        <v>91</v>
      </c>
      <c r="E7" s="32" t="s">
        <v>86</v>
      </c>
      <c r="F7" s="32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2">
        <f>+'611-I'!D11:E11</f>
        <v>44262</v>
      </c>
      <c r="E11" s="50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1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1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1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1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1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1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1" t="s">
        <v>24</v>
      </c>
      <c r="D26" s="26"/>
      <c r="E26" s="27"/>
    </row>
    <row r="27" spans="2:14" ht="18" x14ac:dyDescent="0.3">
      <c r="B27" s="21">
        <v>14</v>
      </c>
      <c r="C27" s="22" t="s">
        <v>25</v>
      </c>
      <c r="D27" s="23" t="s">
        <v>81</v>
      </c>
      <c r="E27" s="24">
        <v>0</v>
      </c>
    </row>
    <row r="28" spans="2:14" ht="18" x14ac:dyDescent="0.3">
      <c r="B28" s="25">
        <v>15</v>
      </c>
      <c r="C28" s="31" t="s">
        <v>26</v>
      </c>
      <c r="D28" s="26" t="s">
        <v>81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81</v>
      </c>
      <c r="E29" s="24">
        <v>0</v>
      </c>
    </row>
    <row r="30" spans="2:14" ht="18" x14ac:dyDescent="0.3">
      <c r="B30" s="25">
        <v>17</v>
      </c>
      <c r="C30" s="31" t="s">
        <v>28</v>
      </c>
      <c r="D30" s="26" t="s">
        <v>81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81</v>
      </c>
      <c r="E31" s="24">
        <v>0</v>
      </c>
    </row>
    <row r="32" spans="2:14" ht="18" x14ac:dyDescent="0.3">
      <c r="B32" s="25">
        <v>19</v>
      </c>
      <c r="C32" s="31" t="s">
        <v>30</v>
      </c>
      <c r="D32" s="26" t="s">
        <v>81</v>
      </c>
      <c r="E32" s="27">
        <v>0</v>
      </c>
    </row>
    <row r="33" spans="2:5" ht="18" x14ac:dyDescent="0.3">
      <c r="B33" s="21">
        <v>20</v>
      </c>
      <c r="C33" s="22" t="s">
        <v>31</v>
      </c>
      <c r="D33" s="23" t="s">
        <v>81</v>
      </c>
      <c r="E33" s="24">
        <v>0</v>
      </c>
    </row>
    <row r="34" spans="2:5" ht="18" x14ac:dyDescent="0.3">
      <c r="B34" s="25">
        <v>21</v>
      </c>
      <c r="C34" s="31" t="s">
        <v>32</v>
      </c>
      <c r="D34" s="26"/>
      <c r="E34" s="27"/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1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14" priority="5">
      <formula>D7=""</formula>
    </cfRule>
  </conditionalFormatting>
  <conditionalFormatting sqref="E7">
    <cfRule type="expression" dxfId="13" priority="4">
      <formula>E7=""</formula>
    </cfRule>
  </conditionalFormatting>
  <conditionalFormatting sqref="C7">
    <cfRule type="expression" dxfId="12" priority="3">
      <formula>C7=""</formula>
    </cfRule>
  </conditionalFormatting>
  <conditionalFormatting sqref="B7">
    <cfRule type="expression" dxfId="11" priority="2">
      <formula>B7=""</formula>
    </cfRule>
  </conditionalFormatting>
  <conditionalFormatting sqref="F7">
    <cfRule type="expression" dxfId="10" priority="1">
      <formula>F7=""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70" zoomScaleNormal="70" workbookViewId="0">
      <selection activeCell="E33" sqref="E33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51" t="str">
        <f>"PROGRAMA DE OPERACIÓN DEL SERVICIO ("&amp;B7&amp;" - "&amp;C7&amp;")"</f>
        <v>PROGRAMA DE OPERACIÓN DEL SERVICIO (612 - Ida)</v>
      </c>
      <c r="C2" s="51"/>
      <c r="D2" s="51"/>
      <c r="E2" s="51"/>
      <c r="F2" s="51"/>
      <c r="G2" s="51"/>
      <c r="H2" s="51"/>
      <c r="I2" s="51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7">
        <v>612</v>
      </c>
      <c r="C7" s="7" t="s">
        <v>78</v>
      </c>
      <c r="D7" s="7" t="s">
        <v>80</v>
      </c>
      <c r="E7" s="7" t="s">
        <v>87</v>
      </c>
      <c r="F7" s="7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2">
        <f>'609-R'!D11:E11</f>
        <v>44262</v>
      </c>
      <c r="E11" s="50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0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0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0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0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0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0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0" t="s">
        <v>24</v>
      </c>
      <c r="D26" s="26" t="s">
        <v>81</v>
      </c>
      <c r="E26" s="27">
        <v>0</v>
      </c>
    </row>
    <row r="27" spans="2:14" ht="18" x14ac:dyDescent="0.3">
      <c r="B27" s="21">
        <v>14</v>
      </c>
      <c r="C27" s="22" t="s">
        <v>25</v>
      </c>
      <c r="D27" s="23" t="s">
        <v>81</v>
      </c>
      <c r="E27" s="24">
        <v>0</v>
      </c>
    </row>
    <row r="28" spans="2:14" ht="18" x14ac:dyDescent="0.3">
      <c r="B28" s="25">
        <v>15</v>
      </c>
      <c r="C28" s="30" t="s">
        <v>26</v>
      </c>
      <c r="D28" s="26" t="s">
        <v>81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81</v>
      </c>
      <c r="E29" s="24">
        <v>0</v>
      </c>
    </row>
    <row r="30" spans="2:14" ht="18" x14ac:dyDescent="0.3">
      <c r="B30" s="25">
        <v>17</v>
      </c>
      <c r="C30" s="30" t="s">
        <v>28</v>
      </c>
      <c r="D30" s="26" t="s">
        <v>81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81</v>
      </c>
      <c r="E31" s="24">
        <v>0</v>
      </c>
    </row>
    <row r="32" spans="2:14" ht="18" x14ac:dyDescent="0.3">
      <c r="B32" s="25">
        <v>19</v>
      </c>
      <c r="C32" s="30" t="s">
        <v>30</v>
      </c>
      <c r="D32" s="26" t="s">
        <v>81</v>
      </c>
      <c r="E32" s="27">
        <v>0</v>
      </c>
    </row>
    <row r="33" spans="2:5" ht="18" x14ac:dyDescent="0.3">
      <c r="B33" s="21">
        <v>20</v>
      </c>
      <c r="C33" s="22" t="s">
        <v>31</v>
      </c>
      <c r="D33" s="23"/>
      <c r="E33" s="24"/>
    </row>
    <row r="34" spans="2:5" ht="18" x14ac:dyDescent="0.3">
      <c r="B34" s="25">
        <v>21</v>
      </c>
      <c r="C34" s="30" t="s">
        <v>32</v>
      </c>
      <c r="D34" s="26"/>
      <c r="E34" s="27"/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0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9" priority="5">
      <formula>D7=""</formula>
    </cfRule>
  </conditionalFormatting>
  <conditionalFormatting sqref="E7">
    <cfRule type="expression" dxfId="8" priority="4">
      <formula>E7=""</formula>
    </cfRule>
  </conditionalFormatting>
  <conditionalFormatting sqref="C7">
    <cfRule type="expression" dxfId="7" priority="3">
      <formula>C7=""</formula>
    </cfRule>
  </conditionalFormatting>
  <conditionalFormatting sqref="B7">
    <cfRule type="expression" dxfId="6" priority="2">
      <formula>B7=""</formula>
    </cfRule>
  </conditionalFormatting>
  <conditionalFormatting sqref="F7">
    <cfRule type="expression" dxfId="5" priority="1">
      <formula>F7=""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tabSelected="1" topLeftCell="A7" zoomScale="85" zoomScaleNormal="85" workbookViewId="0">
      <selection activeCell="E34" sqref="E34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51" t="str">
        <f>"PROGRAMA DE OPERACIÓN DEL SERVICIO ("&amp;B7&amp;" - "&amp;C7&amp;")"</f>
        <v>PROGRAMA DE OPERACIÓN DEL SERVICIO (612 - Regreso)</v>
      </c>
      <c r="C2" s="51"/>
      <c r="D2" s="51"/>
      <c r="E2" s="51"/>
      <c r="F2" s="51"/>
      <c r="G2" s="51"/>
      <c r="H2" s="51"/>
      <c r="I2" s="51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7">
        <v>612</v>
      </c>
      <c r="C7" s="7" t="s">
        <v>36</v>
      </c>
      <c r="D7" s="7" t="s">
        <v>87</v>
      </c>
      <c r="E7" s="7" t="s">
        <v>80</v>
      </c>
      <c r="F7" s="7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53" t="s">
        <v>7</v>
      </c>
      <c r="C11" s="53" t="s">
        <v>8</v>
      </c>
      <c r="D11" s="55">
        <f>'612-I'!D11:E11</f>
        <v>44262</v>
      </c>
      <c r="E11" s="56"/>
    </row>
    <row r="12" spans="2:14" ht="33" x14ac:dyDescent="0.3">
      <c r="B12" s="54"/>
      <c r="C12" s="54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0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0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0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0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0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0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0" t="s">
        <v>24</v>
      </c>
      <c r="D26" s="26"/>
      <c r="E26" s="27"/>
    </row>
    <row r="27" spans="2:14" ht="18" x14ac:dyDescent="0.3">
      <c r="B27" s="21">
        <v>14</v>
      </c>
      <c r="C27" s="22" t="s">
        <v>25</v>
      </c>
      <c r="D27" s="23" t="s">
        <v>81</v>
      </c>
      <c r="E27" s="24">
        <v>0</v>
      </c>
    </row>
    <row r="28" spans="2:14" ht="18" x14ac:dyDescent="0.3">
      <c r="B28" s="25">
        <v>15</v>
      </c>
      <c r="C28" s="30" t="s">
        <v>26</v>
      </c>
      <c r="D28" s="26" t="s">
        <v>81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81</v>
      </c>
      <c r="E29" s="24">
        <v>0</v>
      </c>
    </row>
    <row r="30" spans="2:14" ht="18" x14ac:dyDescent="0.3">
      <c r="B30" s="25">
        <v>17</v>
      </c>
      <c r="C30" s="30" t="s">
        <v>28</v>
      </c>
      <c r="D30" s="26" t="s">
        <v>81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81</v>
      </c>
      <c r="E31" s="24">
        <v>0</v>
      </c>
    </row>
    <row r="32" spans="2:14" ht="18" x14ac:dyDescent="0.3">
      <c r="B32" s="25">
        <v>19</v>
      </c>
      <c r="C32" s="30" t="s">
        <v>30</v>
      </c>
      <c r="D32" s="26" t="s">
        <v>81</v>
      </c>
      <c r="E32" s="27">
        <v>0</v>
      </c>
    </row>
    <row r="33" spans="2:5" ht="18" x14ac:dyDescent="0.3">
      <c r="B33" s="21">
        <v>20</v>
      </c>
      <c r="C33" s="22" t="s">
        <v>31</v>
      </c>
      <c r="D33" s="23" t="s">
        <v>81</v>
      </c>
      <c r="E33" s="24">
        <v>0</v>
      </c>
    </row>
    <row r="34" spans="2:5" ht="18" x14ac:dyDescent="0.3">
      <c r="B34" s="25">
        <v>21</v>
      </c>
      <c r="C34" s="30" t="s">
        <v>32</v>
      </c>
      <c r="D34" s="26"/>
      <c r="E34" s="27"/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0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4" priority="5">
      <formula>D7=""</formula>
    </cfRule>
  </conditionalFormatting>
  <conditionalFormatting sqref="E7">
    <cfRule type="expression" dxfId="3" priority="4">
      <formula>E7=""</formula>
    </cfRule>
  </conditionalFormatting>
  <conditionalFormatting sqref="C7">
    <cfRule type="expression" dxfId="2" priority="3">
      <formula>C7=""</formula>
    </cfRule>
  </conditionalFormatting>
  <conditionalFormatting sqref="B7">
    <cfRule type="expression" dxfId="1" priority="2">
      <formula>B7=""</formula>
    </cfRule>
  </conditionalFormatting>
  <conditionalFormatting sqref="F7">
    <cfRule type="expression" dxfId="0" priority="1">
      <formula>F7=""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0">
    <tabColor rgb="FFFFC000"/>
    <pageSetUpPr fitToPage="1"/>
  </sheetPr>
  <dimension ref="B1:J43"/>
  <sheetViews>
    <sheetView zoomScale="55" zoomScaleNormal="55" workbookViewId="0">
      <selection activeCell="O50" sqref="O50"/>
    </sheetView>
  </sheetViews>
  <sheetFormatPr baseColWidth="10" defaultRowHeight="16.5" x14ac:dyDescent="0.3"/>
  <cols>
    <col min="1" max="1" width="3.28515625" style="1" customWidth="1"/>
    <col min="2" max="3" width="20" style="2" customWidth="1"/>
    <col min="4" max="4" width="20" style="9" customWidth="1"/>
    <col min="5" max="8" width="15.140625" style="2" customWidth="1"/>
    <col min="9" max="9" width="16.140625" style="2" bestFit="1" customWidth="1"/>
    <col min="10" max="10" width="16" style="1" customWidth="1"/>
    <col min="11" max="16384" width="11.42578125" style="1"/>
  </cols>
  <sheetData>
    <row r="1" spans="2:10" x14ac:dyDescent="0.3">
      <c r="B1" s="1"/>
      <c r="D1" s="2"/>
      <c r="H1" s="1"/>
      <c r="I1" s="1"/>
    </row>
    <row r="2" spans="2:10" ht="21" x14ac:dyDescent="0.35">
      <c r="B2" s="44" t="s">
        <v>37</v>
      </c>
      <c r="C2" s="44"/>
      <c r="D2" s="44"/>
      <c r="E2" s="44"/>
      <c r="F2" s="44"/>
      <c r="G2" s="44"/>
      <c r="H2" s="44"/>
      <c r="I2" s="44"/>
      <c r="J2" s="44"/>
    </row>
    <row r="3" spans="2:10" x14ac:dyDescent="0.3">
      <c r="B3" s="1"/>
      <c r="C3" s="1"/>
      <c r="D3" s="1"/>
      <c r="E3" s="1"/>
      <c r="F3" s="1"/>
      <c r="G3" s="1"/>
      <c r="H3" s="1"/>
      <c r="I3" s="1"/>
    </row>
    <row r="4" spans="2:10" s="4" customFormat="1" ht="18.75" x14ac:dyDescent="0.3">
      <c r="B4" s="3" t="s">
        <v>38</v>
      </c>
      <c r="C4" s="45" t="str">
        <f>+D8&amp;"_"&amp;D9&amp;"_"&amp;D10&amp;"_"&amp;D11&amp;"_"&amp;I8&amp;"_"&amp;YEAR(D13)&amp;"_"&amp;I11</f>
        <v>POR_V_VALPARAISOUN06_UN06_Normal_2021_10</v>
      </c>
      <c r="D4" s="45"/>
      <c r="E4" s="45"/>
      <c r="F4" s="45"/>
      <c r="G4" s="45"/>
      <c r="H4" s="45"/>
      <c r="I4" s="45"/>
      <c r="J4" s="45"/>
    </row>
    <row r="5" spans="2:10" x14ac:dyDescent="0.3">
      <c r="B5" s="1"/>
      <c r="D5" s="2"/>
      <c r="H5" s="1"/>
      <c r="I5" s="1"/>
    </row>
    <row r="6" spans="2:10" ht="18" x14ac:dyDescent="0.35">
      <c r="B6" s="5" t="s">
        <v>39</v>
      </c>
      <c r="D6" s="2"/>
      <c r="H6" s="1"/>
      <c r="I6" s="1"/>
    </row>
    <row r="7" spans="2:10" ht="9" customHeight="1" x14ac:dyDescent="0.35">
      <c r="B7" s="5"/>
      <c r="D7" s="2"/>
      <c r="H7" s="1"/>
      <c r="I7" s="1"/>
    </row>
    <row r="8" spans="2:10" x14ac:dyDescent="0.3">
      <c r="B8" s="35" t="s">
        <v>40</v>
      </c>
      <c r="C8" s="35"/>
      <c r="D8" s="36" t="s">
        <v>75</v>
      </c>
      <c r="E8" s="36"/>
      <c r="F8" s="6"/>
      <c r="G8" s="35" t="s">
        <v>41</v>
      </c>
      <c r="H8" s="35"/>
      <c r="I8" s="36" t="s">
        <v>85</v>
      </c>
      <c r="J8" s="36"/>
    </row>
    <row r="9" spans="2:10" x14ac:dyDescent="0.3">
      <c r="B9" s="35" t="s">
        <v>42</v>
      </c>
      <c r="C9" s="35"/>
      <c r="D9" s="36" t="s">
        <v>63</v>
      </c>
      <c r="E9" s="36"/>
      <c r="F9" s="6"/>
      <c r="G9" s="35" t="s">
        <v>43</v>
      </c>
      <c r="H9" s="35"/>
      <c r="I9" s="36" t="s">
        <v>76</v>
      </c>
      <c r="J9" s="36"/>
    </row>
    <row r="10" spans="2:10" x14ac:dyDescent="0.3">
      <c r="B10" s="35" t="s">
        <v>44</v>
      </c>
      <c r="C10" s="35"/>
      <c r="D10" s="36" t="s">
        <v>70</v>
      </c>
      <c r="E10" s="36"/>
      <c r="F10" s="6"/>
      <c r="G10" s="35" t="s">
        <v>45</v>
      </c>
      <c r="H10" s="35"/>
      <c r="I10" s="36" t="s">
        <v>64</v>
      </c>
      <c r="J10" s="36"/>
    </row>
    <row r="11" spans="2:10" x14ac:dyDescent="0.3">
      <c r="B11" s="35" t="s">
        <v>46</v>
      </c>
      <c r="C11" s="35"/>
      <c r="D11" s="36" t="s">
        <v>69</v>
      </c>
      <c r="E11" s="36"/>
      <c r="F11" s="6"/>
      <c r="G11" s="35" t="s">
        <v>47</v>
      </c>
      <c r="H11" s="35"/>
      <c r="I11" s="36">
        <v>10</v>
      </c>
      <c r="J11" s="36"/>
    </row>
    <row r="12" spans="2:10" x14ac:dyDescent="0.3">
      <c r="B12" s="6"/>
      <c r="C12" s="6"/>
      <c r="D12" s="6"/>
      <c r="E12" s="6"/>
      <c r="F12" s="6"/>
      <c r="G12" s="6"/>
      <c r="H12" s="6"/>
      <c r="I12" s="6"/>
    </row>
    <row r="13" spans="2:10" x14ac:dyDescent="0.3">
      <c r="B13" s="35" t="s">
        <v>48</v>
      </c>
      <c r="C13" s="35"/>
      <c r="D13" s="12">
        <v>44262</v>
      </c>
      <c r="E13" s="6"/>
      <c r="F13" s="6"/>
      <c r="G13" s="1"/>
      <c r="H13" s="1"/>
      <c r="I13" s="1"/>
    </row>
    <row r="14" spans="2:10" x14ac:dyDescent="0.3">
      <c r="B14" s="35" t="s">
        <v>49</v>
      </c>
      <c r="C14" s="35"/>
      <c r="D14" s="12">
        <f>D13</f>
        <v>44262</v>
      </c>
      <c r="E14" s="6"/>
      <c r="F14" s="6"/>
      <c r="G14" s="6"/>
      <c r="H14" s="6"/>
      <c r="I14" s="1"/>
    </row>
    <row r="15" spans="2:10" x14ac:dyDescent="0.3">
      <c r="B15" s="1"/>
      <c r="C15" s="1"/>
      <c r="D15" s="1"/>
      <c r="F15" s="1"/>
      <c r="G15" s="1"/>
      <c r="H15" s="1"/>
      <c r="I15" s="1"/>
    </row>
    <row r="16" spans="2:10" ht="18" x14ac:dyDescent="0.35">
      <c r="B16" s="5" t="s">
        <v>50</v>
      </c>
      <c r="D16" s="2"/>
      <c r="G16" s="1"/>
      <c r="H16" s="1"/>
      <c r="I16" s="1"/>
    </row>
    <row r="17" spans="2:10" ht="6.75" customHeight="1" x14ac:dyDescent="0.3">
      <c r="B17" s="1"/>
      <c r="D17" s="2"/>
      <c r="H17" s="1"/>
      <c r="I17" s="1"/>
    </row>
    <row r="18" spans="2:10" x14ac:dyDescent="0.3">
      <c r="B18" s="39" t="s">
        <v>51</v>
      </c>
      <c r="C18" s="40"/>
      <c r="D18" s="41" t="s">
        <v>68</v>
      </c>
      <c r="E18" s="42"/>
      <c r="F18" s="42"/>
      <c r="G18" s="43"/>
      <c r="H18" s="1"/>
      <c r="I18" s="13" t="s">
        <v>52</v>
      </c>
      <c r="J18" s="14" t="s">
        <v>83</v>
      </c>
    </row>
    <row r="19" spans="2:10" x14ac:dyDescent="0.3">
      <c r="B19" s="39" t="s">
        <v>53</v>
      </c>
      <c r="C19" s="40"/>
      <c r="D19" s="41">
        <v>401006</v>
      </c>
      <c r="E19" s="42"/>
      <c r="F19" s="42"/>
      <c r="G19" s="43"/>
      <c r="H19" s="1"/>
      <c r="I19" s="1"/>
    </row>
    <row r="20" spans="2:10" x14ac:dyDescent="0.3">
      <c r="B20" s="39" t="s">
        <v>54</v>
      </c>
      <c r="C20" s="40"/>
      <c r="D20" s="41" t="s">
        <v>72</v>
      </c>
      <c r="E20" s="42"/>
      <c r="F20" s="42"/>
      <c r="G20" s="43"/>
      <c r="H20" s="1"/>
      <c r="I20" s="13" t="s">
        <v>52</v>
      </c>
      <c r="J20" s="14" t="s">
        <v>73</v>
      </c>
    </row>
    <row r="21" spans="2:10" x14ac:dyDescent="0.3">
      <c r="B21" s="39" t="s">
        <v>55</v>
      </c>
      <c r="C21" s="40"/>
      <c r="D21" s="41"/>
      <c r="E21" s="42"/>
      <c r="F21" s="42"/>
      <c r="G21" s="43"/>
      <c r="H21" s="1"/>
      <c r="I21" s="13" t="s">
        <v>52</v>
      </c>
      <c r="J21" s="14"/>
    </row>
    <row r="22" spans="2:10" x14ac:dyDescent="0.3">
      <c r="B22" s="1"/>
      <c r="C22" s="1"/>
      <c r="D22" s="1"/>
      <c r="E22" s="1"/>
      <c r="F22" s="1"/>
      <c r="G22" s="1"/>
      <c r="H22" s="1"/>
      <c r="I22" s="1"/>
    </row>
    <row r="23" spans="2:10" ht="18" x14ac:dyDescent="0.35">
      <c r="B23" s="5" t="s">
        <v>56</v>
      </c>
      <c r="C23" s="1"/>
      <c r="D23" s="1"/>
      <c r="E23" s="1"/>
      <c r="F23" s="1"/>
      <c r="G23" s="1"/>
      <c r="H23" s="1"/>
      <c r="I23" s="1"/>
    </row>
    <row r="24" spans="2:10" ht="6.75" customHeight="1" x14ac:dyDescent="0.3">
      <c r="B24" s="1"/>
      <c r="C24" s="1"/>
      <c r="D24" s="1"/>
      <c r="E24" s="1"/>
      <c r="F24" s="1"/>
      <c r="G24" s="1"/>
      <c r="H24" s="1"/>
      <c r="I24" s="1"/>
    </row>
    <row r="25" spans="2:10" x14ac:dyDescent="0.3">
      <c r="B25" s="35" t="s">
        <v>57</v>
      </c>
      <c r="C25" s="35"/>
      <c r="D25" s="14">
        <v>301</v>
      </c>
      <c r="E25" s="1"/>
      <c r="F25" s="1"/>
      <c r="G25" s="1"/>
      <c r="H25" s="1"/>
      <c r="I25" s="1"/>
    </row>
    <row r="26" spans="2:10" x14ac:dyDescent="0.3">
      <c r="B26" s="35" t="s">
        <v>58</v>
      </c>
      <c r="C26" s="35"/>
      <c r="D26" s="14">
        <v>329</v>
      </c>
      <c r="H26" s="1"/>
      <c r="I26" s="1"/>
    </row>
    <row r="27" spans="2:10" x14ac:dyDescent="0.3">
      <c r="B27" s="35" t="s">
        <v>59</v>
      </c>
      <c r="C27" s="35"/>
      <c r="D27" s="14">
        <v>14</v>
      </c>
      <c r="H27" s="1"/>
      <c r="I27" s="1"/>
    </row>
    <row r="28" spans="2:10" x14ac:dyDescent="0.3">
      <c r="B28" s="1"/>
      <c r="D28" s="2"/>
      <c r="H28" s="1"/>
      <c r="I28" s="1"/>
    </row>
    <row r="29" spans="2:10" ht="18" x14ac:dyDescent="0.35">
      <c r="B29" s="5" t="s">
        <v>60</v>
      </c>
      <c r="D29" s="2"/>
      <c r="H29" s="1"/>
      <c r="I29" s="1"/>
    </row>
    <row r="30" spans="2:10" ht="7.5" customHeight="1" x14ac:dyDescent="0.3">
      <c r="B30" s="1"/>
      <c r="D30" s="2"/>
      <c r="H30" s="1"/>
      <c r="I30" s="1"/>
    </row>
    <row r="31" spans="2:10" ht="30.75" customHeight="1" x14ac:dyDescent="0.3">
      <c r="B31" s="15" t="s">
        <v>1</v>
      </c>
      <c r="C31" s="15" t="s">
        <v>2</v>
      </c>
      <c r="D31" s="15" t="s">
        <v>61</v>
      </c>
      <c r="E31" s="48" t="s">
        <v>3</v>
      </c>
      <c r="F31" s="48"/>
      <c r="G31" s="48" t="s">
        <v>4</v>
      </c>
      <c r="H31" s="48"/>
      <c r="I31" s="15" t="s">
        <v>74</v>
      </c>
      <c r="J31" s="15" t="s">
        <v>62</v>
      </c>
    </row>
    <row r="32" spans="2:10" x14ac:dyDescent="0.3">
      <c r="B32" s="32">
        <v>601</v>
      </c>
      <c r="C32" s="32" t="s">
        <v>78</v>
      </c>
      <c r="D32" s="8">
        <v>33.42</v>
      </c>
      <c r="E32" s="46" t="s">
        <v>79</v>
      </c>
      <c r="F32" s="47"/>
      <c r="G32" s="46" t="s">
        <v>84</v>
      </c>
      <c r="H32" s="47"/>
      <c r="I32" s="33"/>
      <c r="J32" s="32" t="s">
        <v>65</v>
      </c>
    </row>
    <row r="33" spans="2:10" x14ac:dyDescent="0.3">
      <c r="B33" s="32">
        <v>601</v>
      </c>
      <c r="C33" s="32" t="s">
        <v>36</v>
      </c>
      <c r="D33" s="8">
        <v>32.869999999999997</v>
      </c>
      <c r="E33" s="46" t="s">
        <v>84</v>
      </c>
      <c r="F33" s="47"/>
      <c r="G33" s="46" t="s">
        <v>79</v>
      </c>
      <c r="H33" s="47"/>
      <c r="I33" s="33"/>
      <c r="J33" s="32" t="s">
        <v>65</v>
      </c>
    </row>
    <row r="34" spans="2:10" x14ac:dyDescent="0.3">
      <c r="B34" s="7">
        <v>602</v>
      </c>
      <c r="C34" s="7" t="s">
        <v>78</v>
      </c>
      <c r="D34" s="8">
        <v>31.85</v>
      </c>
      <c r="E34" s="46" t="s">
        <v>79</v>
      </c>
      <c r="F34" s="47"/>
      <c r="G34" s="46" t="s">
        <v>84</v>
      </c>
      <c r="H34" s="47"/>
      <c r="I34" s="33"/>
      <c r="J34" s="32" t="s">
        <v>65</v>
      </c>
    </row>
    <row r="35" spans="2:10" x14ac:dyDescent="0.3">
      <c r="B35" s="7">
        <v>602</v>
      </c>
      <c r="C35" s="7" t="s">
        <v>36</v>
      </c>
      <c r="D35" s="8">
        <v>31.65</v>
      </c>
      <c r="E35" s="46" t="s">
        <v>84</v>
      </c>
      <c r="F35" s="47"/>
      <c r="G35" s="46" t="s">
        <v>79</v>
      </c>
      <c r="H35" s="47"/>
      <c r="I35" s="33"/>
      <c r="J35" s="32" t="s">
        <v>65</v>
      </c>
    </row>
    <row r="36" spans="2:10" x14ac:dyDescent="0.3">
      <c r="B36" s="32">
        <v>608</v>
      </c>
      <c r="C36" s="32" t="s">
        <v>78</v>
      </c>
      <c r="D36" s="8">
        <v>34.700000000000003</v>
      </c>
      <c r="E36" s="46" t="s">
        <v>88</v>
      </c>
      <c r="F36" s="47"/>
      <c r="G36" s="46" t="s">
        <v>89</v>
      </c>
      <c r="H36" s="47"/>
      <c r="I36" s="33"/>
      <c r="J36" s="32" t="s">
        <v>65</v>
      </c>
    </row>
    <row r="37" spans="2:10" x14ac:dyDescent="0.3">
      <c r="B37" s="32">
        <v>608</v>
      </c>
      <c r="C37" s="32" t="s">
        <v>36</v>
      </c>
      <c r="D37" s="8">
        <v>34.43</v>
      </c>
      <c r="E37" s="46" t="s">
        <v>89</v>
      </c>
      <c r="F37" s="47"/>
      <c r="G37" s="46" t="s">
        <v>88</v>
      </c>
      <c r="H37" s="47"/>
      <c r="I37" s="33"/>
      <c r="J37" s="32" t="s">
        <v>65</v>
      </c>
    </row>
    <row r="38" spans="2:10" x14ac:dyDescent="0.3">
      <c r="B38" s="32">
        <v>609</v>
      </c>
      <c r="C38" s="32" t="s">
        <v>78</v>
      </c>
      <c r="D38" s="8">
        <v>36.26</v>
      </c>
      <c r="E38" s="46" t="s">
        <v>88</v>
      </c>
      <c r="F38" s="47"/>
      <c r="G38" s="46" t="s">
        <v>90</v>
      </c>
      <c r="H38" s="47"/>
      <c r="I38" s="33"/>
      <c r="J38" s="32" t="s">
        <v>65</v>
      </c>
    </row>
    <row r="39" spans="2:10" x14ac:dyDescent="0.3">
      <c r="B39" s="32">
        <v>609</v>
      </c>
      <c r="C39" s="32" t="s">
        <v>36</v>
      </c>
      <c r="D39" s="8">
        <v>36.630000000000003</v>
      </c>
      <c r="E39" s="46" t="s">
        <v>90</v>
      </c>
      <c r="F39" s="47"/>
      <c r="G39" s="46" t="s">
        <v>88</v>
      </c>
      <c r="H39" s="47"/>
      <c r="I39" s="33"/>
      <c r="J39" s="32" t="s">
        <v>65</v>
      </c>
    </row>
    <row r="40" spans="2:10" x14ac:dyDescent="0.3">
      <c r="B40" s="32">
        <v>611</v>
      </c>
      <c r="C40" s="32" t="s">
        <v>78</v>
      </c>
      <c r="D40" s="8">
        <v>27.5</v>
      </c>
      <c r="E40" s="46" t="s">
        <v>86</v>
      </c>
      <c r="F40" s="47"/>
      <c r="G40" s="46" t="s">
        <v>91</v>
      </c>
      <c r="H40" s="47"/>
      <c r="I40" s="33"/>
      <c r="J40" s="32" t="s">
        <v>65</v>
      </c>
    </row>
    <row r="41" spans="2:10" x14ac:dyDescent="0.3">
      <c r="B41" s="32">
        <v>611</v>
      </c>
      <c r="C41" s="32" t="s">
        <v>36</v>
      </c>
      <c r="D41" s="8">
        <v>27.93</v>
      </c>
      <c r="E41" s="46" t="s">
        <v>91</v>
      </c>
      <c r="F41" s="47"/>
      <c r="G41" s="46" t="s">
        <v>86</v>
      </c>
      <c r="H41" s="47"/>
      <c r="I41" s="33"/>
      <c r="J41" s="32" t="s">
        <v>65</v>
      </c>
    </row>
    <row r="42" spans="2:10" x14ac:dyDescent="0.3">
      <c r="B42" s="32">
        <v>612</v>
      </c>
      <c r="C42" s="32" t="s">
        <v>78</v>
      </c>
      <c r="D42" s="8">
        <v>23.82</v>
      </c>
      <c r="E42" s="46" t="s">
        <v>80</v>
      </c>
      <c r="F42" s="47"/>
      <c r="G42" s="46" t="s">
        <v>87</v>
      </c>
      <c r="H42" s="47"/>
      <c r="I42" s="33"/>
      <c r="J42" s="32" t="s">
        <v>65</v>
      </c>
    </row>
    <row r="43" spans="2:10" x14ac:dyDescent="0.3">
      <c r="B43" s="32">
        <v>612</v>
      </c>
      <c r="C43" s="32" t="s">
        <v>36</v>
      </c>
      <c r="D43" s="8">
        <v>23.6</v>
      </c>
      <c r="E43" s="46" t="s">
        <v>87</v>
      </c>
      <c r="F43" s="47"/>
      <c r="G43" s="46" t="s">
        <v>80</v>
      </c>
      <c r="H43" s="47"/>
      <c r="I43" s="33"/>
      <c r="J43" s="32" t="s">
        <v>65</v>
      </c>
    </row>
  </sheetData>
  <mergeCells count="57">
    <mergeCell ref="E43:F43"/>
    <mergeCell ref="G43:H43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36:F36"/>
    <mergeCell ref="G36:H36"/>
    <mergeCell ref="E37:F37"/>
    <mergeCell ref="G37:H37"/>
    <mergeCell ref="E32:F32"/>
    <mergeCell ref="G32:H32"/>
    <mergeCell ref="E33:F33"/>
    <mergeCell ref="G33:H33"/>
    <mergeCell ref="E35:F35"/>
    <mergeCell ref="G35:H35"/>
    <mergeCell ref="B20:C20"/>
    <mergeCell ref="D20:G20"/>
    <mergeCell ref="D11:E11"/>
    <mergeCell ref="E34:F34"/>
    <mergeCell ref="G34:H34"/>
    <mergeCell ref="E31:F31"/>
    <mergeCell ref="G31:H31"/>
    <mergeCell ref="I11:J11"/>
    <mergeCell ref="I9:J9"/>
    <mergeCell ref="G10:H10"/>
    <mergeCell ref="I10:J10"/>
    <mergeCell ref="G9:H9"/>
    <mergeCell ref="G11:H11"/>
    <mergeCell ref="B2:J2"/>
    <mergeCell ref="C4:J4"/>
    <mergeCell ref="B8:C8"/>
    <mergeCell ref="D8:E8"/>
    <mergeCell ref="G8:H8"/>
    <mergeCell ref="I8:J8"/>
    <mergeCell ref="B26:C26"/>
    <mergeCell ref="B27:C27"/>
    <mergeCell ref="B14:C14"/>
    <mergeCell ref="B9:C9"/>
    <mergeCell ref="D9:E9"/>
    <mergeCell ref="B11:C11"/>
    <mergeCell ref="B25:C25"/>
    <mergeCell ref="B13:C13"/>
    <mergeCell ref="B10:C10"/>
    <mergeCell ref="D10:E10"/>
    <mergeCell ref="B21:C21"/>
    <mergeCell ref="D21:G21"/>
    <mergeCell ref="B18:C18"/>
    <mergeCell ref="D18:G18"/>
    <mergeCell ref="B19:C19"/>
    <mergeCell ref="D19:G19"/>
  </mergeCells>
  <conditionalFormatting sqref="D8:E8 D34:E34 D35 D36:E41 G36:G41">
    <cfRule type="expression" dxfId="108" priority="260">
      <formula>D8=""</formula>
    </cfRule>
  </conditionalFormatting>
  <conditionalFormatting sqref="D10:E10">
    <cfRule type="expression" dxfId="107" priority="259">
      <formula>D10=""</formula>
    </cfRule>
  </conditionalFormatting>
  <conditionalFormatting sqref="D11:E11">
    <cfRule type="expression" dxfId="106" priority="258">
      <formula>D11=""</formula>
    </cfRule>
  </conditionalFormatting>
  <conditionalFormatting sqref="I8:J8">
    <cfRule type="expression" dxfId="105" priority="257">
      <formula>I8=""</formula>
    </cfRule>
  </conditionalFormatting>
  <conditionalFormatting sqref="D9:E9">
    <cfRule type="expression" dxfId="104" priority="256">
      <formula>D9=""</formula>
    </cfRule>
  </conditionalFormatting>
  <conditionalFormatting sqref="I10:J10">
    <cfRule type="expression" dxfId="103" priority="254">
      <formula>I10=""</formula>
    </cfRule>
  </conditionalFormatting>
  <conditionalFormatting sqref="I11:J11">
    <cfRule type="expression" dxfId="102" priority="253">
      <formula>I11=""</formula>
    </cfRule>
  </conditionalFormatting>
  <conditionalFormatting sqref="D13:D14">
    <cfRule type="expression" dxfId="101" priority="238">
      <formula>D13=""</formula>
    </cfRule>
  </conditionalFormatting>
  <conditionalFormatting sqref="D25">
    <cfRule type="expression" dxfId="100" priority="129">
      <formula>D25=""</formula>
    </cfRule>
  </conditionalFormatting>
  <conditionalFormatting sqref="D26">
    <cfRule type="expression" dxfId="99" priority="128">
      <formula>D26=""</formula>
    </cfRule>
  </conditionalFormatting>
  <conditionalFormatting sqref="D27">
    <cfRule type="expression" dxfId="98" priority="127">
      <formula>D27=""</formula>
    </cfRule>
  </conditionalFormatting>
  <conditionalFormatting sqref="J21">
    <cfRule type="expression" dxfId="97" priority="126">
      <formula>J21=""</formula>
    </cfRule>
  </conditionalFormatting>
  <conditionalFormatting sqref="D21:G21">
    <cfRule type="expression" dxfId="96" priority="125">
      <formula>D21=""</formula>
    </cfRule>
  </conditionalFormatting>
  <conditionalFormatting sqref="J18">
    <cfRule type="expression" dxfId="95" priority="124">
      <formula>J18=""</formula>
    </cfRule>
  </conditionalFormatting>
  <conditionalFormatting sqref="J20">
    <cfRule type="expression" dxfId="94" priority="123">
      <formula>J20=""</formula>
    </cfRule>
  </conditionalFormatting>
  <conditionalFormatting sqref="D18:G18">
    <cfRule type="expression" dxfId="93" priority="122">
      <formula>D18=""</formula>
    </cfRule>
  </conditionalFormatting>
  <conditionalFormatting sqref="D19:G19">
    <cfRule type="expression" dxfId="92" priority="121">
      <formula>D19=""</formula>
    </cfRule>
  </conditionalFormatting>
  <conditionalFormatting sqref="D20:G20">
    <cfRule type="expression" dxfId="91" priority="120">
      <formula>D20=""</formula>
    </cfRule>
  </conditionalFormatting>
  <conditionalFormatting sqref="I9:J9">
    <cfRule type="expression" dxfId="90" priority="113">
      <formula>I9=""</formula>
    </cfRule>
  </conditionalFormatting>
  <conditionalFormatting sqref="G34">
    <cfRule type="expression" dxfId="89" priority="46">
      <formula>G34=""</formula>
    </cfRule>
  </conditionalFormatting>
  <conditionalFormatting sqref="B34:C34">
    <cfRule type="expression" dxfId="88" priority="92">
      <formula>B34=""</formula>
    </cfRule>
  </conditionalFormatting>
  <conditionalFormatting sqref="J33 J35">
    <cfRule type="expression" dxfId="87" priority="91">
      <formula>J33=""</formula>
    </cfRule>
  </conditionalFormatting>
  <conditionalFormatting sqref="B35:C35">
    <cfRule type="expression" dxfId="86" priority="90">
      <formula>B35=""</formula>
    </cfRule>
  </conditionalFormatting>
  <conditionalFormatting sqref="J32 J34">
    <cfRule type="expression" dxfId="85" priority="89">
      <formula>J32=""</formula>
    </cfRule>
  </conditionalFormatting>
  <conditionalFormatting sqref="B36:C36">
    <cfRule type="expression" dxfId="84" priority="23">
      <formula>B36=""</formula>
    </cfRule>
  </conditionalFormatting>
  <conditionalFormatting sqref="J36">
    <cfRule type="expression" dxfId="83" priority="22">
      <formula>J36=""</formula>
    </cfRule>
  </conditionalFormatting>
  <conditionalFormatting sqref="B38:C38">
    <cfRule type="expression" dxfId="82" priority="19">
      <formula>B38=""</formula>
    </cfRule>
  </conditionalFormatting>
  <conditionalFormatting sqref="J38 J42">
    <cfRule type="expression" dxfId="81" priority="18">
      <formula>J38=""</formula>
    </cfRule>
  </conditionalFormatting>
  <conditionalFormatting sqref="B39:C39">
    <cfRule type="expression" dxfId="80" priority="17">
      <formula>B39=""</formula>
    </cfRule>
  </conditionalFormatting>
  <conditionalFormatting sqref="D32:D33">
    <cfRule type="expression" dxfId="79" priority="33">
      <formula>D32=""</formula>
    </cfRule>
  </conditionalFormatting>
  <conditionalFormatting sqref="B32:C32">
    <cfRule type="expression" dxfId="78" priority="32">
      <formula>B32=""</formula>
    </cfRule>
  </conditionalFormatting>
  <conditionalFormatting sqref="E32">
    <cfRule type="expression" dxfId="77" priority="31">
      <formula>E32=""</formula>
    </cfRule>
  </conditionalFormatting>
  <conditionalFormatting sqref="B33:C33">
    <cfRule type="expression" dxfId="76" priority="30">
      <formula>B33=""</formula>
    </cfRule>
  </conditionalFormatting>
  <conditionalFormatting sqref="G33">
    <cfRule type="expression" dxfId="75" priority="29">
      <formula>G33=""</formula>
    </cfRule>
  </conditionalFormatting>
  <conditionalFormatting sqref="E33">
    <cfRule type="expression" dxfId="74" priority="28">
      <formula>E33=""</formula>
    </cfRule>
  </conditionalFormatting>
  <conditionalFormatting sqref="G32">
    <cfRule type="expression" dxfId="73" priority="27">
      <formula>G32=""</formula>
    </cfRule>
  </conditionalFormatting>
  <conditionalFormatting sqref="E35">
    <cfRule type="expression" dxfId="72" priority="26">
      <formula>E35=""</formula>
    </cfRule>
  </conditionalFormatting>
  <conditionalFormatting sqref="G35">
    <cfRule type="expression" dxfId="71" priority="25">
      <formula>G35=""</formula>
    </cfRule>
  </conditionalFormatting>
  <conditionalFormatting sqref="B37:C37">
    <cfRule type="expression" dxfId="70" priority="21">
      <formula>B37=""</formula>
    </cfRule>
  </conditionalFormatting>
  <conditionalFormatting sqref="J37 J41">
    <cfRule type="expression" dxfId="69" priority="20">
      <formula>J37=""</formula>
    </cfRule>
  </conditionalFormatting>
  <conditionalFormatting sqref="J39 J43">
    <cfRule type="expression" dxfId="68" priority="16">
      <formula>J39=""</formula>
    </cfRule>
  </conditionalFormatting>
  <conditionalFormatting sqref="B40:C40">
    <cfRule type="expression" dxfId="67" priority="11">
      <formula>B40=""</formula>
    </cfRule>
  </conditionalFormatting>
  <conditionalFormatting sqref="J40">
    <cfRule type="expression" dxfId="66" priority="10">
      <formula>J40=""</formula>
    </cfRule>
  </conditionalFormatting>
  <conditionalFormatting sqref="B41:C41">
    <cfRule type="expression" dxfId="65" priority="9">
      <formula>B41=""</formula>
    </cfRule>
  </conditionalFormatting>
  <conditionalFormatting sqref="E43 G43 D42:D43">
    <cfRule type="expression" dxfId="64" priority="5">
      <formula>D42=""</formula>
    </cfRule>
  </conditionalFormatting>
  <conditionalFormatting sqref="B42:C42">
    <cfRule type="expression" dxfId="63" priority="4">
      <formula>B42=""</formula>
    </cfRule>
  </conditionalFormatting>
  <conditionalFormatting sqref="B43:C43">
    <cfRule type="expression" dxfId="62" priority="3">
      <formula>B43=""</formula>
    </cfRule>
  </conditionalFormatting>
  <conditionalFormatting sqref="E42">
    <cfRule type="expression" dxfId="61" priority="2">
      <formula>E42=""</formula>
    </cfRule>
  </conditionalFormatting>
  <conditionalFormatting sqref="G42">
    <cfRule type="expression" dxfId="60" priority="1">
      <formula>G42=""</formula>
    </cfRule>
  </conditionalFormatting>
  <dataValidations disablePrompts="1" count="1">
    <dataValidation allowBlank="1" showInputMessage="1" showErrorMessage="1" prompt="Origen y Destino como LOCALIDAD" sqref="E31:F31"/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85" zoomScaleNormal="85" workbookViewId="0">
      <selection activeCell="D11" sqref="D11:E11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51" t="str">
        <f>"PROGRAMA DE OPERACIÓN DEL SERVICIO ("&amp;B7&amp;" - "&amp;C7&amp;")"</f>
        <v>PROGRAMA DE OPERACIÓN DEL SERVICIO (601 - Ida)</v>
      </c>
      <c r="C2" s="51"/>
      <c r="D2" s="51"/>
      <c r="E2" s="51"/>
      <c r="F2" s="51"/>
      <c r="G2" s="51"/>
      <c r="H2" s="51"/>
      <c r="I2" s="51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32">
        <v>601</v>
      </c>
      <c r="C7" s="32" t="s">
        <v>78</v>
      </c>
      <c r="D7" s="32" t="s">
        <v>79</v>
      </c>
      <c r="E7" s="32" t="s">
        <v>82</v>
      </c>
      <c r="F7" s="32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2">
        <f>+TAPA!D17</f>
        <v>44262</v>
      </c>
      <c r="E11" s="52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1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1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1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1" t="s">
        <v>18</v>
      </c>
      <c r="D20" s="27"/>
      <c r="E20" s="27"/>
    </row>
    <row r="21" spans="2:14" ht="18" x14ac:dyDescent="0.3">
      <c r="B21" s="21">
        <v>8</v>
      </c>
      <c r="C21" s="22" t="s">
        <v>19</v>
      </c>
      <c r="D21" s="24"/>
      <c r="E21" s="24"/>
    </row>
    <row r="22" spans="2:14" ht="18" x14ac:dyDescent="0.3">
      <c r="B22" s="25">
        <v>9</v>
      </c>
      <c r="C22" s="31" t="s">
        <v>20</v>
      </c>
      <c r="D22" s="27"/>
      <c r="E22" s="27"/>
    </row>
    <row r="23" spans="2:14" ht="18" x14ac:dyDescent="0.3">
      <c r="B23" s="21">
        <v>10</v>
      </c>
      <c r="C23" s="22" t="s">
        <v>21</v>
      </c>
      <c r="D23" s="24"/>
      <c r="E23" s="24"/>
    </row>
    <row r="24" spans="2:14" ht="18" x14ac:dyDescent="0.3">
      <c r="B24" s="25">
        <v>11</v>
      </c>
      <c r="C24" s="31" t="s">
        <v>22</v>
      </c>
      <c r="D24" s="27"/>
      <c r="E24" s="27"/>
    </row>
    <row r="25" spans="2:14" ht="18" x14ac:dyDescent="0.3">
      <c r="B25" s="21">
        <v>12</v>
      </c>
      <c r="C25" s="22" t="s">
        <v>23</v>
      </c>
      <c r="D25" s="24"/>
      <c r="E25" s="24"/>
    </row>
    <row r="26" spans="2:14" ht="18" x14ac:dyDescent="0.3">
      <c r="B26" s="25">
        <v>13</v>
      </c>
      <c r="C26" s="31" t="s">
        <v>24</v>
      </c>
      <c r="D26" s="27" t="s">
        <v>81</v>
      </c>
      <c r="E26" s="27">
        <v>0</v>
      </c>
    </row>
    <row r="27" spans="2:14" ht="18" x14ac:dyDescent="0.3">
      <c r="B27" s="21">
        <v>14</v>
      </c>
      <c r="C27" s="22" t="s">
        <v>25</v>
      </c>
      <c r="D27" s="24" t="s">
        <v>81</v>
      </c>
      <c r="E27" s="24">
        <v>0</v>
      </c>
    </row>
    <row r="28" spans="2:14" ht="18" x14ac:dyDescent="0.3">
      <c r="B28" s="25">
        <v>15</v>
      </c>
      <c r="C28" s="31" t="s">
        <v>26</v>
      </c>
      <c r="D28" s="27" t="s">
        <v>81</v>
      </c>
      <c r="E28" s="27">
        <v>0</v>
      </c>
    </row>
    <row r="29" spans="2:14" ht="18" x14ac:dyDescent="0.3">
      <c r="B29" s="21">
        <v>16</v>
      </c>
      <c r="C29" s="22" t="s">
        <v>27</v>
      </c>
      <c r="D29" s="24" t="s">
        <v>81</v>
      </c>
      <c r="E29" s="24">
        <v>0</v>
      </c>
    </row>
    <row r="30" spans="2:14" ht="18" x14ac:dyDescent="0.3">
      <c r="B30" s="25">
        <v>17</v>
      </c>
      <c r="C30" s="31" t="s">
        <v>28</v>
      </c>
      <c r="D30" s="27" t="s">
        <v>81</v>
      </c>
      <c r="E30" s="27">
        <v>0</v>
      </c>
    </row>
    <row r="31" spans="2:14" ht="18" x14ac:dyDescent="0.3">
      <c r="B31" s="21">
        <v>18</v>
      </c>
      <c r="C31" s="22" t="s">
        <v>29</v>
      </c>
      <c r="D31" s="24" t="s">
        <v>81</v>
      </c>
      <c r="E31" s="24">
        <v>0</v>
      </c>
    </row>
    <row r="32" spans="2:14" ht="18" x14ac:dyDescent="0.3">
      <c r="B32" s="25">
        <v>19</v>
      </c>
      <c r="C32" s="31" t="s">
        <v>30</v>
      </c>
      <c r="D32" s="27"/>
      <c r="E32" s="27"/>
    </row>
    <row r="33" spans="2:5" ht="18" x14ac:dyDescent="0.3">
      <c r="B33" s="21">
        <v>20</v>
      </c>
      <c r="C33" s="22" t="s">
        <v>31</v>
      </c>
      <c r="D33" s="24"/>
      <c r="E33" s="24"/>
    </row>
    <row r="34" spans="2:5" ht="18" x14ac:dyDescent="0.3">
      <c r="B34" s="25">
        <v>21</v>
      </c>
      <c r="C34" s="31" t="s">
        <v>32</v>
      </c>
      <c r="D34" s="26"/>
      <c r="E34" s="27"/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1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f>+SUM(E13:E36)</f>
        <v>0</v>
      </c>
    </row>
  </sheetData>
  <mergeCells count="4">
    <mergeCell ref="B11:B12"/>
    <mergeCell ref="C11:C12"/>
    <mergeCell ref="D11:E11"/>
    <mergeCell ref="B2:I2"/>
  </mergeCells>
  <conditionalFormatting sqref="D7">
    <cfRule type="expression" dxfId="59" priority="5">
      <formula>D7=""</formula>
    </cfRule>
  </conditionalFormatting>
  <conditionalFormatting sqref="E7">
    <cfRule type="expression" dxfId="58" priority="4">
      <formula>E7=""</formula>
    </cfRule>
  </conditionalFormatting>
  <conditionalFormatting sqref="F7">
    <cfRule type="expression" dxfId="57" priority="3">
      <formula>F7=""</formula>
    </cfRule>
  </conditionalFormatting>
  <conditionalFormatting sqref="C7">
    <cfRule type="expression" dxfId="56" priority="2">
      <formula>C7=""</formula>
    </cfRule>
  </conditionalFormatting>
  <conditionalFormatting sqref="B7">
    <cfRule type="expression" dxfId="55" priority="1">
      <formula>B7=""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85" zoomScaleNormal="85" workbookViewId="0">
      <selection activeCell="D12" sqref="D12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51" t="str">
        <f>"PROGRAMA DE OPERACIÓN DEL SERVICIO ("&amp;B7&amp;" - "&amp;C7&amp;")"</f>
        <v>PROGRAMA DE OPERACIÓN DEL SERVICIO (601 - Regreso)</v>
      </c>
      <c r="C2" s="51"/>
      <c r="D2" s="51"/>
      <c r="E2" s="51"/>
      <c r="F2" s="51"/>
      <c r="G2" s="51"/>
      <c r="H2" s="51"/>
      <c r="I2" s="51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32">
        <v>601</v>
      </c>
      <c r="C7" s="32" t="s">
        <v>36</v>
      </c>
      <c r="D7" s="32" t="s">
        <v>82</v>
      </c>
      <c r="E7" s="32" t="s">
        <v>79</v>
      </c>
      <c r="F7" s="32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2">
        <f>+'601-I'!D11:E11</f>
        <v>44262</v>
      </c>
      <c r="E11" s="50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1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1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1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1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1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1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1" t="s">
        <v>24</v>
      </c>
      <c r="D26" s="26"/>
      <c r="E26" s="27"/>
    </row>
    <row r="27" spans="2:14" ht="18" x14ac:dyDescent="0.3">
      <c r="B27" s="21">
        <v>14</v>
      </c>
      <c r="C27" s="22" t="s">
        <v>25</v>
      </c>
      <c r="D27" s="23" t="s">
        <v>81</v>
      </c>
      <c r="E27" s="24">
        <v>0</v>
      </c>
    </row>
    <row r="28" spans="2:14" ht="18" x14ac:dyDescent="0.3">
      <c r="B28" s="25">
        <v>15</v>
      </c>
      <c r="C28" s="31" t="s">
        <v>26</v>
      </c>
      <c r="D28" s="26" t="s">
        <v>81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81</v>
      </c>
      <c r="E29" s="24">
        <v>0</v>
      </c>
    </row>
    <row r="30" spans="2:14" ht="18" x14ac:dyDescent="0.3">
      <c r="B30" s="25">
        <v>17</v>
      </c>
      <c r="C30" s="31" t="s">
        <v>28</v>
      </c>
      <c r="D30" s="26" t="s">
        <v>81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81</v>
      </c>
      <c r="E31" s="24">
        <v>0</v>
      </c>
    </row>
    <row r="32" spans="2:14" ht="18" x14ac:dyDescent="0.3">
      <c r="B32" s="25">
        <v>19</v>
      </c>
      <c r="C32" s="31" t="s">
        <v>30</v>
      </c>
      <c r="D32" s="26" t="s">
        <v>81</v>
      </c>
      <c r="E32" s="27">
        <v>0</v>
      </c>
    </row>
    <row r="33" spans="2:5" ht="18" x14ac:dyDescent="0.3">
      <c r="B33" s="21">
        <v>20</v>
      </c>
      <c r="C33" s="22" t="s">
        <v>31</v>
      </c>
      <c r="D33" s="23"/>
      <c r="E33" s="24"/>
    </row>
    <row r="34" spans="2:5" ht="18" x14ac:dyDescent="0.3">
      <c r="B34" s="25">
        <v>21</v>
      </c>
      <c r="C34" s="31" t="s">
        <v>32</v>
      </c>
      <c r="D34" s="26"/>
      <c r="E34" s="27"/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1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54" priority="5">
      <formula>D7=""</formula>
    </cfRule>
  </conditionalFormatting>
  <conditionalFormatting sqref="E7">
    <cfRule type="expression" dxfId="53" priority="4">
      <formula>E7=""</formula>
    </cfRule>
  </conditionalFormatting>
  <conditionalFormatting sqref="C7">
    <cfRule type="expression" dxfId="52" priority="3">
      <formula>C7=""</formula>
    </cfRule>
  </conditionalFormatting>
  <conditionalFormatting sqref="B7">
    <cfRule type="expression" dxfId="51" priority="2">
      <formula>B7=""</formula>
    </cfRule>
  </conditionalFormatting>
  <conditionalFormatting sqref="F7">
    <cfRule type="expression" dxfId="50" priority="1">
      <formula>F7=""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85" zoomScaleNormal="85" workbookViewId="0">
      <selection activeCell="E33" sqref="E33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51" t="str">
        <f>"PROGRAMA DE OPERACIÓN DEL SERVICIO ("&amp;B7&amp;" - "&amp;C7&amp;")"</f>
        <v>PROGRAMA DE OPERACIÓN DEL SERVICIO (602 - Ida)</v>
      </c>
      <c r="C2" s="51"/>
      <c r="D2" s="51"/>
      <c r="E2" s="51"/>
      <c r="F2" s="51"/>
      <c r="G2" s="51"/>
      <c r="H2" s="51"/>
      <c r="I2" s="51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7">
        <v>602</v>
      </c>
      <c r="C7" s="7" t="s">
        <v>78</v>
      </c>
      <c r="D7" s="7" t="s">
        <v>79</v>
      </c>
      <c r="E7" s="7" t="s">
        <v>82</v>
      </c>
      <c r="F7" s="7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2">
        <f>'Operador UN06'!D13</f>
        <v>44262</v>
      </c>
      <c r="E11" s="50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0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0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0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0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0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0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0" t="s">
        <v>24</v>
      </c>
      <c r="D26" s="26" t="s">
        <v>81</v>
      </c>
      <c r="E26" s="27">
        <v>0</v>
      </c>
    </row>
    <row r="27" spans="2:14" ht="18" x14ac:dyDescent="0.3">
      <c r="B27" s="21">
        <v>14</v>
      </c>
      <c r="C27" s="22" t="s">
        <v>25</v>
      </c>
      <c r="D27" s="23" t="s">
        <v>81</v>
      </c>
      <c r="E27" s="24">
        <v>0</v>
      </c>
    </row>
    <row r="28" spans="2:14" ht="18" x14ac:dyDescent="0.3">
      <c r="B28" s="25">
        <v>15</v>
      </c>
      <c r="C28" s="30" t="s">
        <v>26</v>
      </c>
      <c r="D28" s="26" t="s">
        <v>77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77</v>
      </c>
      <c r="E29" s="24">
        <v>0</v>
      </c>
    </row>
    <row r="30" spans="2:14" ht="18" x14ac:dyDescent="0.3">
      <c r="B30" s="25">
        <v>17</v>
      </c>
      <c r="C30" s="30" t="s">
        <v>28</v>
      </c>
      <c r="D30" s="26" t="s">
        <v>77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77</v>
      </c>
      <c r="E31" s="24">
        <v>0</v>
      </c>
    </row>
    <row r="32" spans="2:14" ht="18" x14ac:dyDescent="0.3">
      <c r="B32" s="25">
        <v>19</v>
      </c>
      <c r="C32" s="30" t="s">
        <v>30</v>
      </c>
      <c r="D32" s="26" t="s">
        <v>77</v>
      </c>
      <c r="E32" s="27">
        <v>0</v>
      </c>
    </row>
    <row r="33" spans="2:5" ht="18" x14ac:dyDescent="0.3">
      <c r="B33" s="21">
        <v>20</v>
      </c>
      <c r="C33" s="22" t="s">
        <v>31</v>
      </c>
      <c r="D33" s="23"/>
      <c r="E33" s="24"/>
    </row>
    <row r="34" spans="2:5" ht="18" x14ac:dyDescent="0.3">
      <c r="B34" s="25">
        <v>21</v>
      </c>
      <c r="C34" s="30" t="s">
        <v>32</v>
      </c>
      <c r="D34" s="26"/>
      <c r="E34" s="27"/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0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49" priority="5">
      <formula>D7=""</formula>
    </cfRule>
  </conditionalFormatting>
  <conditionalFormatting sqref="E7">
    <cfRule type="expression" dxfId="48" priority="4">
      <formula>E7=""</formula>
    </cfRule>
  </conditionalFormatting>
  <conditionalFormatting sqref="C7">
    <cfRule type="expression" dxfId="47" priority="3">
      <formula>C7=""</formula>
    </cfRule>
  </conditionalFormatting>
  <conditionalFormatting sqref="B7">
    <cfRule type="expression" dxfId="46" priority="2">
      <formula>B7=""</formula>
    </cfRule>
  </conditionalFormatting>
  <conditionalFormatting sqref="F7">
    <cfRule type="expression" dxfId="45" priority="1">
      <formula>F7=""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85" zoomScaleNormal="85" workbookViewId="0">
      <selection activeCell="E34" sqref="E34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51" t="str">
        <f>"PROGRAMA DE OPERACIÓN DEL SERVICIO ("&amp;B7&amp;" - "&amp;C7&amp;")"</f>
        <v>PROGRAMA DE OPERACIÓN DEL SERVICIO (602 - Regreso)</v>
      </c>
      <c r="C2" s="51"/>
      <c r="D2" s="51"/>
      <c r="E2" s="51"/>
      <c r="F2" s="51"/>
      <c r="G2" s="51"/>
      <c r="H2" s="51"/>
      <c r="I2" s="51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7">
        <v>602</v>
      </c>
      <c r="C7" s="7" t="s">
        <v>36</v>
      </c>
      <c r="D7" s="7" t="s">
        <v>82</v>
      </c>
      <c r="E7" s="7" t="s">
        <v>79</v>
      </c>
      <c r="F7" s="34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2">
        <f>'602-I'!D11:E11</f>
        <v>44262</v>
      </c>
      <c r="E11" s="50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0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0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0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0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0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0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0" t="s">
        <v>24</v>
      </c>
      <c r="D26" s="26"/>
      <c r="E26" s="27"/>
    </row>
    <row r="27" spans="2:14" ht="18" x14ac:dyDescent="0.3">
      <c r="B27" s="21">
        <v>14</v>
      </c>
      <c r="C27" s="22" t="s">
        <v>25</v>
      </c>
      <c r="D27" s="23" t="s">
        <v>81</v>
      </c>
      <c r="E27" s="24">
        <v>0</v>
      </c>
    </row>
    <row r="28" spans="2:14" ht="18" x14ac:dyDescent="0.3">
      <c r="B28" s="25">
        <v>15</v>
      </c>
      <c r="C28" s="30" t="s">
        <v>26</v>
      </c>
      <c r="D28" s="26" t="s">
        <v>81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77</v>
      </c>
      <c r="E29" s="24">
        <v>0</v>
      </c>
    </row>
    <row r="30" spans="2:14" ht="18" x14ac:dyDescent="0.3">
      <c r="B30" s="25">
        <v>17</v>
      </c>
      <c r="C30" s="30" t="s">
        <v>28</v>
      </c>
      <c r="D30" s="26" t="s">
        <v>77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77</v>
      </c>
      <c r="E31" s="24">
        <v>0</v>
      </c>
    </row>
    <row r="32" spans="2:14" ht="18" x14ac:dyDescent="0.3">
      <c r="B32" s="25">
        <v>19</v>
      </c>
      <c r="C32" s="30" t="s">
        <v>30</v>
      </c>
      <c r="D32" s="26" t="s">
        <v>77</v>
      </c>
      <c r="E32" s="27">
        <v>0</v>
      </c>
    </row>
    <row r="33" spans="2:5" ht="18" x14ac:dyDescent="0.3">
      <c r="B33" s="21">
        <v>20</v>
      </c>
      <c r="C33" s="22" t="s">
        <v>31</v>
      </c>
      <c r="D33" s="23" t="s">
        <v>77</v>
      </c>
      <c r="E33" s="24">
        <v>0</v>
      </c>
    </row>
    <row r="34" spans="2:5" ht="18" x14ac:dyDescent="0.3">
      <c r="B34" s="25">
        <v>21</v>
      </c>
      <c r="C34" s="30" t="s">
        <v>32</v>
      </c>
      <c r="D34" s="26"/>
      <c r="E34" s="27"/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0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44" priority="5">
      <formula>D7=""</formula>
    </cfRule>
  </conditionalFormatting>
  <conditionalFormatting sqref="E7">
    <cfRule type="expression" dxfId="43" priority="4">
      <formula>E7=""</formula>
    </cfRule>
  </conditionalFormatting>
  <conditionalFormatting sqref="C7">
    <cfRule type="expression" dxfId="42" priority="3">
      <formula>C7=""</formula>
    </cfRule>
  </conditionalFormatting>
  <conditionalFormatting sqref="B7">
    <cfRule type="expression" dxfId="41" priority="2">
      <formula>B7=""</formula>
    </cfRule>
  </conditionalFormatting>
  <conditionalFormatting sqref="F7">
    <cfRule type="expression" dxfId="40" priority="1">
      <formula>F7=""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70" zoomScaleNormal="70" workbookViewId="0">
      <selection activeCell="D12" sqref="D12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51" t="str">
        <f>"PROGRAMA DE OPERACIÓN DEL SERVICIO ("&amp;B7&amp;" - "&amp;C7&amp;")"</f>
        <v>PROGRAMA DE OPERACIÓN DEL SERVICIO (608 - Ida)</v>
      </c>
      <c r="C2" s="51"/>
      <c r="D2" s="51"/>
      <c r="E2" s="51"/>
      <c r="F2" s="51"/>
      <c r="G2" s="51"/>
      <c r="H2" s="51"/>
      <c r="I2" s="51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32">
        <v>608</v>
      </c>
      <c r="C7" s="32" t="s">
        <v>78</v>
      </c>
      <c r="D7" s="32" t="s">
        <v>88</v>
      </c>
      <c r="E7" s="32" t="s">
        <v>89</v>
      </c>
      <c r="F7" s="32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2">
        <f>+'602-R'!D11:E11</f>
        <v>44262</v>
      </c>
      <c r="E11" s="50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1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1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1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1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1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1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1" t="s">
        <v>24</v>
      </c>
      <c r="D26" s="26" t="s">
        <v>81</v>
      </c>
      <c r="E26" s="27">
        <v>0</v>
      </c>
    </row>
    <row r="27" spans="2:14" ht="18" x14ac:dyDescent="0.3">
      <c r="B27" s="21">
        <v>14</v>
      </c>
      <c r="C27" s="22" t="s">
        <v>25</v>
      </c>
      <c r="D27" s="23" t="s">
        <v>81</v>
      </c>
      <c r="E27" s="24">
        <v>0</v>
      </c>
    </row>
    <row r="28" spans="2:14" ht="18" x14ac:dyDescent="0.3">
      <c r="B28" s="25">
        <v>15</v>
      </c>
      <c r="C28" s="31" t="s">
        <v>26</v>
      </c>
      <c r="D28" s="26" t="s">
        <v>81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81</v>
      </c>
      <c r="E29" s="24">
        <v>0</v>
      </c>
    </row>
    <row r="30" spans="2:14" ht="18" x14ac:dyDescent="0.3">
      <c r="B30" s="25">
        <v>17</v>
      </c>
      <c r="C30" s="31" t="s">
        <v>28</v>
      </c>
      <c r="D30" s="26" t="s">
        <v>81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81</v>
      </c>
      <c r="E31" s="24">
        <v>0</v>
      </c>
    </row>
    <row r="32" spans="2:14" ht="18" x14ac:dyDescent="0.3">
      <c r="B32" s="25">
        <v>19</v>
      </c>
      <c r="C32" s="31" t="s">
        <v>30</v>
      </c>
      <c r="D32" s="26"/>
      <c r="E32" s="27"/>
    </row>
    <row r="33" spans="2:5" ht="18" x14ac:dyDescent="0.3">
      <c r="B33" s="21">
        <v>20</v>
      </c>
      <c r="C33" s="22" t="s">
        <v>31</v>
      </c>
      <c r="D33" s="23"/>
      <c r="E33" s="24"/>
    </row>
    <row r="34" spans="2:5" ht="18" x14ac:dyDescent="0.3">
      <c r="B34" s="25">
        <v>21</v>
      </c>
      <c r="C34" s="31" t="s">
        <v>32</v>
      </c>
      <c r="D34" s="26"/>
      <c r="E34" s="27"/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1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39" priority="5">
      <formula>D7=""</formula>
    </cfRule>
  </conditionalFormatting>
  <conditionalFormatting sqref="E7">
    <cfRule type="expression" dxfId="38" priority="4">
      <formula>E7=""</formula>
    </cfRule>
  </conditionalFormatting>
  <conditionalFormatting sqref="F7">
    <cfRule type="expression" dxfId="37" priority="3">
      <formula>F7=""</formula>
    </cfRule>
  </conditionalFormatting>
  <conditionalFormatting sqref="C7">
    <cfRule type="expression" dxfId="36" priority="2">
      <formula>C7=""</formula>
    </cfRule>
  </conditionalFormatting>
  <conditionalFormatting sqref="B7">
    <cfRule type="expression" dxfId="35" priority="1">
      <formula>B7=""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workbookViewId="0">
      <selection activeCell="D12" sqref="D12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51" t="str">
        <f>"PROGRAMA DE OPERACIÓN DEL SERVICIO ("&amp;B7&amp;" - "&amp;C7&amp;")"</f>
        <v>PROGRAMA DE OPERACIÓN DEL SERVICIO (608 - Regreso)</v>
      </c>
      <c r="C2" s="51"/>
      <c r="D2" s="51"/>
      <c r="E2" s="51"/>
      <c r="F2" s="51"/>
      <c r="G2" s="51"/>
      <c r="H2" s="51"/>
      <c r="I2" s="51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32">
        <v>608</v>
      </c>
      <c r="C7" s="32" t="s">
        <v>36</v>
      </c>
      <c r="D7" s="32" t="s">
        <v>89</v>
      </c>
      <c r="E7" s="32" t="s">
        <v>88</v>
      </c>
      <c r="F7" s="32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2">
        <f>+'608-I'!D11:E11</f>
        <v>44262</v>
      </c>
      <c r="E11" s="50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1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1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1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1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1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1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1" t="s">
        <v>24</v>
      </c>
      <c r="D26" s="26"/>
      <c r="E26" s="27"/>
    </row>
    <row r="27" spans="2:14" ht="18" x14ac:dyDescent="0.3">
      <c r="B27" s="21">
        <v>14</v>
      </c>
      <c r="C27" s="22" t="s">
        <v>25</v>
      </c>
      <c r="D27" s="23" t="s">
        <v>81</v>
      </c>
      <c r="E27" s="24">
        <v>0</v>
      </c>
    </row>
    <row r="28" spans="2:14" ht="18" x14ac:dyDescent="0.3">
      <c r="B28" s="25">
        <v>15</v>
      </c>
      <c r="C28" s="31" t="s">
        <v>26</v>
      </c>
      <c r="D28" s="26" t="s">
        <v>81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81</v>
      </c>
      <c r="E29" s="24">
        <v>0</v>
      </c>
    </row>
    <row r="30" spans="2:14" ht="18" x14ac:dyDescent="0.3">
      <c r="B30" s="25">
        <v>17</v>
      </c>
      <c r="C30" s="31" t="s">
        <v>28</v>
      </c>
      <c r="D30" s="26" t="s">
        <v>81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81</v>
      </c>
      <c r="E31" s="24">
        <v>0</v>
      </c>
    </row>
    <row r="32" spans="2:14" ht="18" x14ac:dyDescent="0.3">
      <c r="B32" s="25">
        <v>19</v>
      </c>
      <c r="C32" s="31" t="s">
        <v>30</v>
      </c>
      <c r="D32" s="26" t="s">
        <v>81</v>
      </c>
      <c r="E32" s="27">
        <v>0</v>
      </c>
    </row>
    <row r="33" spans="2:5" ht="18" x14ac:dyDescent="0.3">
      <c r="B33" s="21">
        <v>20</v>
      </c>
      <c r="C33" s="22" t="s">
        <v>31</v>
      </c>
      <c r="D33" s="23"/>
      <c r="E33" s="24"/>
    </row>
    <row r="34" spans="2:5" ht="18" x14ac:dyDescent="0.3">
      <c r="B34" s="25">
        <v>21</v>
      </c>
      <c r="C34" s="31" t="s">
        <v>32</v>
      </c>
      <c r="D34" s="26"/>
      <c r="E34" s="27"/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1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34" priority="5">
      <formula>D7=""</formula>
    </cfRule>
  </conditionalFormatting>
  <conditionalFormatting sqref="E7">
    <cfRule type="expression" dxfId="33" priority="4">
      <formula>E7=""</formula>
    </cfRule>
  </conditionalFormatting>
  <conditionalFormatting sqref="C7">
    <cfRule type="expression" dxfId="32" priority="3">
      <formula>C7=""</formula>
    </cfRule>
  </conditionalFormatting>
  <conditionalFormatting sqref="B7">
    <cfRule type="expression" dxfId="31" priority="2">
      <formula>B7=""</formula>
    </cfRule>
  </conditionalFormatting>
  <conditionalFormatting sqref="F7">
    <cfRule type="expression" dxfId="30" priority="1">
      <formula>F7=""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70" zoomScaleNormal="70" workbookViewId="0">
      <selection activeCell="B6" sqref="B6:F7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51" t="str">
        <f>"PROGRAMA DE OPERACIÓN DEL SERVICIO ("&amp;B7&amp;" - "&amp;C7&amp;")"</f>
        <v>PROGRAMA DE OPERACIÓN DEL SERVICIO (609 - Ida)</v>
      </c>
      <c r="C2" s="51"/>
      <c r="D2" s="51"/>
      <c r="E2" s="51"/>
      <c r="F2" s="51"/>
      <c r="G2" s="51"/>
      <c r="H2" s="51"/>
      <c r="I2" s="51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32">
        <v>609</v>
      </c>
      <c r="C7" s="32" t="s">
        <v>78</v>
      </c>
      <c r="D7" s="32" t="s">
        <v>88</v>
      </c>
      <c r="E7" s="32" t="s">
        <v>90</v>
      </c>
      <c r="F7" s="32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2">
        <f>'602-R'!D11:E11</f>
        <v>44262</v>
      </c>
      <c r="E11" s="50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0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0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0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0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0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0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0" t="s">
        <v>24</v>
      </c>
      <c r="D26" s="26" t="s">
        <v>81</v>
      </c>
      <c r="E26" s="27">
        <v>0</v>
      </c>
    </row>
    <row r="27" spans="2:14" ht="18" x14ac:dyDescent="0.3">
      <c r="B27" s="21">
        <v>14</v>
      </c>
      <c r="C27" s="22" t="s">
        <v>25</v>
      </c>
      <c r="D27" s="23" t="s">
        <v>81</v>
      </c>
      <c r="E27" s="24">
        <v>0</v>
      </c>
    </row>
    <row r="28" spans="2:14" ht="18" x14ac:dyDescent="0.3">
      <c r="B28" s="25">
        <v>15</v>
      </c>
      <c r="C28" s="30" t="s">
        <v>26</v>
      </c>
      <c r="D28" s="26" t="s">
        <v>81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81</v>
      </c>
      <c r="E29" s="24">
        <v>0</v>
      </c>
    </row>
    <row r="30" spans="2:14" ht="18" x14ac:dyDescent="0.3">
      <c r="B30" s="25">
        <v>17</v>
      </c>
      <c r="C30" s="30" t="s">
        <v>28</v>
      </c>
      <c r="D30" s="26" t="s">
        <v>81</v>
      </c>
      <c r="E30" s="27">
        <v>0</v>
      </c>
    </row>
    <row r="31" spans="2:14" ht="18" x14ac:dyDescent="0.3">
      <c r="B31" s="21">
        <v>18</v>
      </c>
      <c r="C31" s="22" t="s">
        <v>29</v>
      </c>
      <c r="D31" s="23"/>
      <c r="E31" s="24"/>
    </row>
    <row r="32" spans="2:14" ht="18" x14ac:dyDescent="0.3">
      <c r="B32" s="25">
        <v>19</v>
      </c>
      <c r="C32" s="30" t="s">
        <v>30</v>
      </c>
      <c r="D32" s="26"/>
      <c r="E32" s="27"/>
    </row>
    <row r="33" spans="2:5" ht="18" x14ac:dyDescent="0.3">
      <c r="B33" s="21">
        <v>20</v>
      </c>
      <c r="C33" s="22" t="s">
        <v>31</v>
      </c>
      <c r="D33" s="23"/>
      <c r="E33" s="24"/>
    </row>
    <row r="34" spans="2:5" ht="18" x14ac:dyDescent="0.3">
      <c r="B34" s="25">
        <v>21</v>
      </c>
      <c r="C34" s="30" t="s">
        <v>32</v>
      </c>
      <c r="D34" s="26"/>
      <c r="E34" s="27"/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0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29" priority="5">
      <formula>D7=""</formula>
    </cfRule>
  </conditionalFormatting>
  <conditionalFormatting sqref="E7">
    <cfRule type="expression" dxfId="28" priority="4">
      <formula>E7=""</formula>
    </cfRule>
  </conditionalFormatting>
  <conditionalFormatting sqref="C7">
    <cfRule type="expression" dxfId="27" priority="3">
      <formula>C7=""</formula>
    </cfRule>
  </conditionalFormatting>
  <conditionalFormatting sqref="B7">
    <cfRule type="expression" dxfId="26" priority="2">
      <formula>B7=""</formula>
    </cfRule>
  </conditionalFormatting>
  <conditionalFormatting sqref="F7">
    <cfRule type="expression" dxfId="25" priority="1">
      <formula>F7=""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TAPA</vt:lpstr>
      <vt:lpstr>Operador UN06</vt:lpstr>
      <vt:lpstr>601-I</vt:lpstr>
      <vt:lpstr>601-R</vt:lpstr>
      <vt:lpstr>602-I</vt:lpstr>
      <vt:lpstr>602-R</vt:lpstr>
      <vt:lpstr>608-I</vt:lpstr>
      <vt:lpstr>608-R</vt:lpstr>
      <vt:lpstr>609-I</vt:lpstr>
      <vt:lpstr>609-R</vt:lpstr>
      <vt:lpstr>611-I</vt:lpstr>
      <vt:lpstr>611-R</vt:lpstr>
      <vt:lpstr>612-I</vt:lpstr>
      <vt:lpstr>612-R</vt:lpstr>
      <vt:lpstr>'Operador UN06'!Área_de_impresión</vt:lpstr>
      <vt:lpstr>'Operador UN06'!Títulos_a_imprimir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Andrés Barahona Faúndez</dc:creator>
  <cp:lastModifiedBy>Claudia Briones Toro</cp:lastModifiedBy>
  <cp:lastPrinted>2019-06-18T15:22:36Z</cp:lastPrinted>
  <dcterms:created xsi:type="dcterms:W3CDTF">2019-05-30T14:02:05Z</dcterms:created>
  <dcterms:modified xsi:type="dcterms:W3CDTF">2021-03-30T19:15:10Z</dcterms:modified>
</cp:coreProperties>
</file>