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SERVICIOS URBANOS\ETAPA REGIMEN\POR\"/>
    </mc:Choice>
  </mc:AlternateContent>
  <bookViews>
    <workbookView xWindow="0" yWindow="0" windowWidth="20490" windowHeight="7755" tabRatio="866" activeTab="1"/>
  </bookViews>
  <sheets>
    <sheet name="TAPA" sheetId="12" r:id="rId1"/>
    <sheet name="Operador PA" sheetId="14" r:id="rId2"/>
    <sheet name="1-I" sheetId="9" r:id="rId3"/>
    <sheet name="2-I" sheetId="19" r:id="rId4"/>
    <sheet name="2V-I" sheetId="56" r:id="rId5"/>
    <sheet name="4-I" sheetId="47" r:id="rId6"/>
    <sheet name="6-I" sheetId="21" r:id="rId7"/>
    <sheet name="6V-I" sheetId="60" r:id="rId8"/>
    <sheet name="8-I" sheetId="23" r:id="rId9"/>
  </sheets>
  <externalReferences>
    <externalReference r:id="rId10"/>
  </externalReferences>
  <definedNames>
    <definedName name="Dias_en_el_mes" localSheetId="2">#REF!</definedName>
    <definedName name="Dias_en_el_mes" localSheetId="3">#REF!</definedName>
    <definedName name="Dias_en_el_mes" localSheetId="6">#REF!</definedName>
    <definedName name="Dias_en_el_mes" localSheetId="8">#REF!</definedName>
    <definedName name="Dias_en_el_mes">#REF!</definedName>
    <definedName name="Tarifa_Adulta" localSheetId="2">#REF!</definedName>
    <definedName name="Tarifa_Adulta" localSheetId="3">#REF!</definedName>
    <definedName name="Tarifa_Adulta" localSheetId="6">#REF!</definedName>
    <definedName name="Tarifa_Adulta" localSheetId="8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37" i="23" l="1"/>
  <c r="F7" i="23"/>
  <c r="E7" i="23"/>
  <c r="D7" i="23"/>
  <c r="B2" i="23"/>
  <c r="E37" i="60"/>
  <c r="F7" i="60"/>
  <c r="E7" i="60"/>
  <c r="D7" i="60"/>
  <c r="B2" i="60"/>
  <c r="E37" i="21"/>
  <c r="F7" i="21"/>
  <c r="E7" i="21"/>
  <c r="D7" i="21"/>
  <c r="B2" i="21"/>
  <c r="E37" i="47"/>
  <c r="F7" i="47"/>
  <c r="E7" i="47"/>
  <c r="D7" i="47"/>
  <c r="B2" i="47"/>
  <c r="E37" i="56"/>
  <c r="F7" i="56"/>
  <c r="E7" i="56"/>
  <c r="D7" i="56"/>
  <c r="B2" i="56"/>
  <c r="E37" i="19"/>
  <c r="F7" i="19"/>
  <c r="E7" i="19"/>
  <c r="D7" i="19"/>
  <c r="B2" i="19"/>
  <c r="E37" i="9"/>
  <c r="F7" i="9"/>
  <c r="E7" i="9"/>
  <c r="D7" i="9"/>
  <c r="B2" i="9"/>
  <c r="B4" i="12"/>
  <c r="C4" i="14"/>
  <c r="D14" i="14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<sst xmlns="http://schemas.openxmlformats.org/spreadsheetml/2006/main" count="394" uniqueCount="96">
  <si>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</si>
  <si>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</si>
  <si>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</si>
  <si>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</si>
  <si>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</si>
  <si>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</si>
  <si>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</si>
  <si>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</si>
  <si>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</si>
  <si>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</si>
  <si>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</si>
  <si>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</si>
  <si>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</si>
  <si>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</si>
  <si>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</si>
  <si>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</si>
  <si>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</si>
  <si>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</si>
  <si>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</si>
  <si>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</si>
  <si>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</si>
  <si>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</si>
  <si>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</si>
  <si>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</si>
  <si>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</si>
  <si>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</si>
  <si>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</si>
  <si>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</si>
  <si>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</si>
  <si>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</si>
  <si>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</si>
  <si>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</si>
  <si>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</si>
  <si>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</si>
  <si>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</si>
  <si>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</si>
  <si>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</si>
  <si>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</si>
  <si>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</si>
  <si>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</si>
  <si>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</si>
  <si>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</si>
  <si>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</si>
  <si>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</si>
  <si>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</si>
  <si>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</si>
  <si>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</si>
  <si>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</si>
  <si>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</si>
  <si>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</si>
  <si>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</si>
  <si>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</si>
  <si>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</si>
  <si>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</si>
  <si>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</si>
  <si>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</si>
  <si>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</si>
  <si>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</si>
  <si>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</si>
  <si>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</si>
  <si>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</si>
  <si>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</si>
  <si>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</si>
  <si>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</si>
  <si>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</si>
  <si>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</si>
  <si>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</si>
  <si>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</si>
  <si>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</si>
  <si>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</si>
  <si>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</si>
  <si>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</si>
  <si>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</si>
  <si>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SI</t>
  </si>
  <si>
    <t>PA</t>
  </si>
  <si>
    <t>76.605.584-2</t>
  </si>
  <si>
    <t>ROBERTO HERNÁN RODRÍGUEZ SILVA</t>
  </si>
  <si>
    <t>10.577.000-6</t>
  </si>
  <si>
    <t>Zona Franca</t>
  </si>
  <si>
    <t xml:space="preserve"> </t>
  </si>
  <si>
    <t>INVERSIONES AUSTRALES S.A</t>
  </si>
  <si>
    <t>Archipiélago de Chiloé</t>
  </si>
  <si>
    <t>Villa Nelda Panicucci</t>
  </si>
  <si>
    <t>Hospital Regional</t>
  </si>
  <si>
    <t>Renato Escalante</t>
  </si>
  <si>
    <t>Daniela Devoto / Claudia Briones</t>
  </si>
  <si>
    <t>7.934.677-2</t>
  </si>
  <si>
    <t>CRISTIAN SALAS</t>
  </si>
  <si>
    <t>REGIMEN</t>
  </si>
  <si>
    <t>Coronel Mardones</t>
  </si>
  <si>
    <t>2V</t>
  </si>
  <si>
    <t>6V</t>
  </si>
  <si>
    <t>NORMAL</t>
  </si>
  <si>
    <t>POR</t>
  </si>
  <si>
    <t>Media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</si>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</sst>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s_-;\-* #,##0.00\ _P_t_s_-;_-* &quot;-&quot;??\ _P_t_s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5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8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9" borderId="18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16" fillId="18" borderId="20" applyNumberFormat="0" applyAlignment="0" applyProtection="0"/>
    <xf numFmtId="0" fontId="22" fillId="0" borderId="21" applyNumberFormat="0" applyFill="0" applyAlignment="0" applyProtection="0"/>
  </cellStyleXfs>
  <cellXfs count="77">
    <xf numFmtId="0" fontId="0" fillId="0" borderId="0" xfId="0"/>
    <xf numFmtId="0" fontId="23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0" fontId="27" fillId="28" borderId="1" xfId="0" applyFont="1" applyFill="1" applyBorder="1" applyAlignment="1">
      <alignment horizontal="left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27" fillId="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0" fillId="26" borderId="17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35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3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rescalante/AppData/Local/Microsoft/Windows/Temporary%20Internet%20Files/Content.Outlook/9U63SGHC/PO_XII_Punta%20Arenas_PA_Normal_2017_6%20(Observacion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Operador PA"/>
      <sheetName val="D 1-I"/>
      <sheetName val="D 1-R"/>
      <sheetName val="D 1VN-I"/>
      <sheetName val="D 1VN-R "/>
      <sheetName val="D 2-I"/>
      <sheetName val="D 2-R"/>
      <sheetName val="D 2VN-I"/>
      <sheetName val="D 2VN-R"/>
      <sheetName val="D 2V-I"/>
      <sheetName val="D 2V-R"/>
      <sheetName val="D 2VVN-I"/>
      <sheetName val="D 2VVN-R"/>
      <sheetName val="D 4-I"/>
      <sheetName val="D 4-R"/>
      <sheetName val="D 6-I"/>
      <sheetName val="D 6-R "/>
      <sheetName val="D 6VN-I"/>
      <sheetName val="D 6VN-R"/>
      <sheetName val="D 6V-I"/>
      <sheetName val="D 6V-R"/>
      <sheetName val="D 6VVN-I"/>
      <sheetName val="D 6VVN-R"/>
      <sheetName val="D 8-I"/>
      <sheetName val="D 8-R"/>
      <sheetName val="D 8V-I"/>
      <sheetName val="1-I"/>
      <sheetName val="1-R"/>
      <sheetName val="1VN-I"/>
      <sheetName val="1VN-R"/>
      <sheetName val="2-I"/>
      <sheetName val="2-R"/>
      <sheetName val="2VN-I"/>
      <sheetName val="2VN-R"/>
      <sheetName val="2V-I"/>
      <sheetName val="2V-R"/>
      <sheetName val="2VVN-I"/>
      <sheetName val="2VVN-R"/>
      <sheetName val="4-I"/>
      <sheetName val="4-R"/>
      <sheetName val="6-I"/>
      <sheetName val="6-R"/>
      <sheetName val="6VN-I"/>
      <sheetName val="6VN-R"/>
      <sheetName val="6V-I"/>
      <sheetName val="6V-R"/>
      <sheetName val="6VVN-I"/>
      <sheetName val="6VVN-R"/>
      <sheetName val="8-I"/>
      <sheetName val="8-R"/>
      <sheetName val="8V-I"/>
    </sheetNames>
    <sheetDataSet>
      <sheetData sheetId="0">
        <row r="12">
          <cell r="I12" t="str">
            <v>NORMAL</v>
          </cell>
        </row>
      </sheetData>
      <sheetData sheetId="1">
        <row r="32">
          <cell r="E32" t="str">
            <v>Archipiélago de Chiloé</v>
          </cell>
          <cell r="G32" t="str">
            <v>Hospital Regional</v>
          </cell>
        </row>
        <row r="36">
          <cell r="E36" t="str">
            <v>Villa Nelda Panicucci</v>
          </cell>
          <cell r="G36" t="str">
            <v>Zona Franca</v>
          </cell>
        </row>
        <row r="40">
          <cell r="E40" t="str">
            <v>Villa Nelda Panicucci</v>
          </cell>
          <cell r="G40" t="str">
            <v>Zona Franca</v>
          </cell>
        </row>
        <row r="44">
          <cell r="E44" t="str">
            <v>Coronel</v>
          </cell>
          <cell r="G44" t="str">
            <v>Hospital Regional</v>
          </cell>
        </row>
        <row r="46">
          <cell r="E46" t="str">
            <v>Archipiélago de Chiloé</v>
          </cell>
          <cell r="G46" t="str">
            <v>Hospital Regional</v>
          </cell>
        </row>
        <row r="50">
          <cell r="E50" t="str">
            <v>Archipiélago de Chiloé</v>
          </cell>
          <cell r="G50" t="str">
            <v>Hospital Regional</v>
          </cell>
        </row>
        <row r="54">
          <cell r="E54" t="str">
            <v>Archipiélago de Chiloé</v>
          </cell>
          <cell r="G54" t="str">
            <v>Hospital Regional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N9" sqref="N9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4" spans="1:10" ht="36" x14ac:dyDescent="0.25">
      <c r="B4" s="46" t="str">
        <f>+D12&amp;"_"&amp;D13&amp;"_"&amp;D14&amp;"_"&amp;D15&amp;"_"&amp;I12&amp;"_"&amp;YEAR(D17)&amp;"_"&amp;I13</f>
        <v>POR_XII_PUNTA ARENAS_PA_NORMAL_2017_9</v>
      </c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"/>
    </row>
    <row r="6" spans="1:10" x14ac:dyDescent="0.25">
      <c r="A6" s="4"/>
    </row>
    <row r="7" spans="1:10" x14ac:dyDescent="0.25">
      <c r="A7" s="4"/>
    </row>
    <row r="8" spans="1:10" x14ac:dyDescent="0.25">
      <c r="A8" s="4"/>
    </row>
    <row r="9" spans="1:10" x14ac:dyDescent="0.25">
      <c r="A9" s="4"/>
    </row>
    <row r="11" spans="1:10" ht="16.5" x14ac:dyDescent="0.3">
      <c r="B11" s="47" t="s">
        <v>68</v>
      </c>
      <c r="C11" s="47"/>
      <c r="D11" s="48" t="s">
        <v>69</v>
      </c>
      <c r="E11" s="49"/>
    </row>
    <row r="12" spans="1:10" ht="16.5" x14ac:dyDescent="0.3">
      <c r="B12" s="41" t="s">
        <v>35</v>
      </c>
      <c r="C12" s="41"/>
      <c r="D12" s="43" t="s">
        <v>93</v>
      </c>
      <c r="E12" s="43"/>
      <c r="G12" s="41" t="s">
        <v>36</v>
      </c>
      <c r="H12" s="41"/>
      <c r="I12" s="43" t="s">
        <v>92</v>
      </c>
      <c r="J12" s="43"/>
    </row>
    <row r="13" spans="1:10" ht="16.5" x14ac:dyDescent="0.3">
      <c r="B13" s="41" t="s">
        <v>37</v>
      </c>
      <c r="C13" s="41"/>
      <c r="D13" s="43" t="s">
        <v>70</v>
      </c>
      <c r="E13" s="43"/>
      <c r="G13" s="41" t="s">
        <v>38</v>
      </c>
      <c r="H13" s="41"/>
      <c r="I13" s="45">
        <v>9</v>
      </c>
      <c r="J13" s="45"/>
    </row>
    <row r="14" spans="1:10" ht="16.5" x14ac:dyDescent="0.3">
      <c r="B14" s="41" t="s">
        <v>71</v>
      </c>
      <c r="C14" s="41"/>
      <c r="D14" s="43" t="s">
        <v>72</v>
      </c>
      <c r="E14" s="43"/>
    </row>
    <row r="15" spans="1:10" ht="16.5" x14ac:dyDescent="0.3">
      <c r="B15" s="41" t="s">
        <v>39</v>
      </c>
      <c r="C15" s="41"/>
      <c r="D15" s="44" t="s">
        <v>74</v>
      </c>
      <c r="E15" s="44"/>
      <c r="F15" s="3"/>
      <c r="G15" s="3"/>
      <c r="H15" s="2"/>
      <c r="I15" s="2"/>
      <c r="J15" s="2"/>
    </row>
    <row r="16" spans="1:10" ht="16.5" x14ac:dyDescent="0.3">
      <c r="B16" s="5"/>
      <c r="C16" s="5"/>
      <c r="D16" s="3"/>
      <c r="E16" s="3"/>
      <c r="F16" s="3"/>
      <c r="G16" s="3"/>
      <c r="H16" s="2"/>
      <c r="I16" s="2"/>
      <c r="J16" s="2"/>
    </row>
    <row r="17" spans="2:10" ht="16.5" x14ac:dyDescent="0.3">
      <c r="B17" s="41" t="s">
        <v>40</v>
      </c>
      <c r="C17" s="41"/>
      <c r="D17" s="18">
        <v>42965</v>
      </c>
      <c r="E17" s="3"/>
      <c r="F17" s="6" t="s">
        <v>41</v>
      </c>
      <c r="G17" s="42" t="s">
        <v>84</v>
      </c>
      <c r="H17" s="42"/>
      <c r="I17" s="42"/>
      <c r="J17" s="42"/>
    </row>
    <row r="18" spans="2:10" ht="16.5" x14ac:dyDescent="0.3">
      <c r="B18" s="41" t="s">
        <v>42</v>
      </c>
      <c r="C18" s="41"/>
      <c r="D18" s="18">
        <v>42965</v>
      </c>
      <c r="E18" s="3"/>
      <c r="F18" s="6" t="s">
        <v>43</v>
      </c>
      <c r="G18" s="42" t="s">
        <v>85</v>
      </c>
      <c r="H18" s="42"/>
      <c r="I18" s="42"/>
      <c r="J18" s="42"/>
    </row>
    <row r="19" spans="2:10" ht="16.5" x14ac:dyDescent="0.3">
      <c r="B19" s="2"/>
      <c r="C19" s="3"/>
      <c r="D19" s="3"/>
      <c r="E19" s="3"/>
      <c r="F19" s="3"/>
      <c r="G19" s="3"/>
      <c r="H19" s="2"/>
      <c r="I19" s="2"/>
      <c r="J19" s="2"/>
    </row>
    <row r="20" spans="2:10" ht="16.5" x14ac:dyDescent="0.3">
      <c r="B20" s="2"/>
      <c r="C20" s="3"/>
      <c r="D20" s="3"/>
      <c r="E20" s="3"/>
      <c r="F20" s="3"/>
      <c r="G20" s="3"/>
      <c r="H20" s="2"/>
      <c r="I20" s="2"/>
      <c r="J20" s="2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2" zoomScale="90" zoomScaleNormal="90" workbookViewId="0">
      <selection activeCell="E26" sqref="E26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2" spans="1:10" ht="21" x14ac:dyDescent="0.35">
      <c r="B2" s="69" t="s">
        <v>44</v>
      </c>
      <c r="C2" s="69"/>
      <c r="D2" s="69"/>
      <c r="E2" s="69"/>
      <c r="F2" s="69"/>
      <c r="G2" s="69"/>
      <c r="H2" s="69"/>
      <c r="I2" s="69"/>
      <c r="J2" s="69"/>
    </row>
    <row r="4" spans="1:10" ht="18.75" x14ac:dyDescent="0.3">
      <c r="A4" s="7"/>
      <c r="B4" s="8" t="s">
        <v>45</v>
      </c>
      <c r="C4" s="70" t="str">
        <f>+TAPA!B4</f>
        <v>POR_XII_PUNTA ARENAS_PA_NORMAL_2017_9</v>
      </c>
      <c r="D4" s="70"/>
      <c r="E4" s="70"/>
      <c r="F4" s="70"/>
      <c r="G4" s="70"/>
      <c r="H4" s="70"/>
      <c r="I4" s="70"/>
      <c r="J4" s="70"/>
    </row>
    <row r="5" spans="1:10" ht="16.5" x14ac:dyDescent="0.3">
      <c r="B5" s="2"/>
      <c r="C5" s="3"/>
      <c r="D5" s="3"/>
      <c r="E5" s="3"/>
      <c r="F5" s="3"/>
      <c r="G5" s="3"/>
      <c r="H5" s="2"/>
      <c r="I5" s="2"/>
      <c r="J5" s="2"/>
    </row>
    <row r="6" spans="1:10" ht="18" x14ac:dyDescent="0.35">
      <c r="B6" s="9" t="s">
        <v>46</v>
      </c>
      <c r="C6" s="3"/>
      <c r="D6" s="3"/>
      <c r="E6" s="3"/>
      <c r="F6" s="3"/>
      <c r="G6" s="3"/>
      <c r="H6" s="2"/>
      <c r="I6" s="2"/>
      <c r="J6" s="2"/>
    </row>
    <row r="8" spans="1:10" ht="16.5" x14ac:dyDescent="0.3">
      <c r="B8" s="41" t="s">
        <v>35</v>
      </c>
      <c r="C8" s="41"/>
      <c r="D8" s="42" t="str">
        <f>+TAPA!D12</f>
        <v>POR</v>
      </c>
      <c r="E8" s="42"/>
      <c r="G8" s="41" t="s">
        <v>36</v>
      </c>
      <c r="H8" s="41"/>
      <c r="I8" s="48" t="str">
        <f>+TAPA!I12</f>
        <v>NORMAL</v>
      </c>
      <c r="J8" s="49"/>
    </row>
    <row r="9" spans="1:10" ht="16.5" x14ac:dyDescent="0.3">
      <c r="B9" s="41" t="s">
        <v>37</v>
      </c>
      <c r="C9" s="41"/>
      <c r="D9" s="42" t="str">
        <f>+TAPA!D13</f>
        <v>XII</v>
      </c>
      <c r="E9" s="42"/>
      <c r="G9" s="41" t="s">
        <v>47</v>
      </c>
      <c r="H9" s="41"/>
      <c r="I9" s="71" t="s">
        <v>88</v>
      </c>
      <c r="J9" s="72"/>
    </row>
    <row r="10" spans="1:10" ht="16.5" x14ac:dyDescent="0.3">
      <c r="B10" s="41" t="s">
        <v>71</v>
      </c>
      <c r="C10" s="41"/>
      <c r="D10" s="42" t="str">
        <f>+TAPA!D14</f>
        <v>PUNTA ARENAS</v>
      </c>
      <c r="E10" s="42"/>
      <c r="G10" s="41" t="s">
        <v>48</v>
      </c>
      <c r="H10" s="41"/>
      <c r="I10" s="60" t="s">
        <v>49</v>
      </c>
      <c r="J10" s="61"/>
    </row>
    <row r="11" spans="1:10" ht="16.5" x14ac:dyDescent="0.3">
      <c r="B11" s="41" t="s">
        <v>39</v>
      </c>
      <c r="C11" s="41"/>
      <c r="D11" s="42" t="str">
        <f>+TAPA!D15</f>
        <v>PA</v>
      </c>
      <c r="E11" s="42"/>
      <c r="G11" s="41" t="s">
        <v>38</v>
      </c>
      <c r="H11" s="41"/>
      <c r="I11" s="62">
        <f>+TAPA!I13</f>
        <v>9</v>
      </c>
      <c r="J11" s="63"/>
    </row>
    <row r="13" spans="1:10" ht="16.5" x14ac:dyDescent="0.3">
      <c r="B13" s="41" t="s">
        <v>40</v>
      </c>
      <c r="C13" s="41"/>
      <c r="D13" s="13">
        <f>+TAPA!D17</f>
        <v>42965</v>
      </c>
      <c r="E13" s="10"/>
      <c r="F13" s="10"/>
      <c r="I13" s="2"/>
      <c r="J13" s="2"/>
    </row>
    <row r="14" spans="1:10" ht="16.5" x14ac:dyDescent="0.3">
      <c r="B14" s="41" t="s">
        <v>42</v>
      </c>
      <c r="C14" s="41"/>
      <c r="D14" s="11">
        <f>+TAPA!D18</f>
        <v>42965</v>
      </c>
      <c r="E14" s="10"/>
      <c r="F14" s="10"/>
      <c r="G14" s="10"/>
      <c r="H14" s="10"/>
      <c r="I14" s="2"/>
      <c r="J14" s="2"/>
    </row>
    <row r="15" spans="1:10" ht="16.5" x14ac:dyDescent="0.3">
      <c r="B15" s="2"/>
      <c r="C15" s="2"/>
      <c r="D15" s="2"/>
      <c r="E15" s="3"/>
      <c r="F15" s="2"/>
      <c r="G15" s="2"/>
      <c r="H15" s="2"/>
      <c r="I15" s="2"/>
      <c r="J15" s="2"/>
    </row>
    <row r="16" spans="1:10" ht="18" x14ac:dyDescent="0.35">
      <c r="B16" s="9" t="s">
        <v>50</v>
      </c>
      <c r="C16" s="3"/>
      <c r="D16" s="3"/>
      <c r="E16" s="3"/>
      <c r="F16" s="3"/>
      <c r="G16" s="2"/>
      <c r="H16" s="2"/>
      <c r="I16" s="2"/>
      <c r="J16" s="2"/>
    </row>
    <row r="17" spans="2:13" ht="16.5" x14ac:dyDescent="0.3">
      <c r="B17" s="2"/>
      <c r="C17" s="3"/>
      <c r="D17" s="3"/>
      <c r="E17" s="3"/>
      <c r="F17" s="3"/>
      <c r="G17" s="3"/>
      <c r="H17" s="2"/>
      <c r="I17" s="2"/>
      <c r="J17" s="2"/>
    </row>
    <row r="18" spans="2:13" ht="16.5" x14ac:dyDescent="0.3">
      <c r="B18" s="64" t="s">
        <v>51</v>
      </c>
      <c r="C18" s="65"/>
      <c r="D18" s="55" t="s">
        <v>80</v>
      </c>
      <c r="E18" s="56"/>
      <c r="F18" s="56"/>
      <c r="G18" s="57"/>
      <c r="H18" s="2"/>
      <c r="I18" s="12" t="s">
        <v>52</v>
      </c>
      <c r="J18" s="16" t="s">
        <v>75</v>
      </c>
    </row>
    <row r="19" spans="2:13" ht="16.5" x14ac:dyDescent="0.3">
      <c r="B19" s="64" t="s">
        <v>53</v>
      </c>
      <c r="C19" s="65"/>
      <c r="D19" s="66">
        <v>400013</v>
      </c>
      <c r="E19" s="67"/>
      <c r="F19" s="67"/>
      <c r="G19" s="68"/>
      <c r="H19" s="2"/>
      <c r="J19" s="15"/>
    </row>
    <row r="20" spans="2:13" ht="16.5" x14ac:dyDescent="0.3">
      <c r="B20" s="64" t="s">
        <v>54</v>
      </c>
      <c r="C20" s="65"/>
      <c r="D20" s="55" t="s">
        <v>76</v>
      </c>
      <c r="E20" s="56"/>
      <c r="F20" s="56"/>
      <c r="G20" s="57"/>
      <c r="H20" s="2"/>
      <c r="I20" s="12" t="s">
        <v>52</v>
      </c>
      <c r="J20" s="16" t="s">
        <v>77</v>
      </c>
    </row>
    <row r="21" spans="2:13" ht="16.5" x14ac:dyDescent="0.3">
      <c r="B21" s="64" t="s">
        <v>55</v>
      </c>
      <c r="C21" s="65"/>
      <c r="D21" s="55" t="s">
        <v>87</v>
      </c>
      <c r="E21" s="56"/>
      <c r="F21" s="56"/>
      <c r="G21" s="57"/>
      <c r="H21" s="2"/>
      <c r="I21" s="12" t="s">
        <v>52</v>
      </c>
      <c r="J21" s="16" t="s">
        <v>86</v>
      </c>
    </row>
    <row r="22" spans="2:13" x14ac:dyDescent="0.25">
      <c r="D22" s="15"/>
      <c r="E22" s="15"/>
      <c r="F22" s="15"/>
      <c r="G22" s="15"/>
      <c r="J22" s="15"/>
    </row>
    <row r="23" spans="2:13" ht="18" x14ac:dyDescent="0.35">
      <c r="B23" s="9" t="s">
        <v>56</v>
      </c>
      <c r="D23" s="15"/>
      <c r="E23" s="15"/>
      <c r="F23" s="15"/>
      <c r="G23" s="15"/>
      <c r="L23" s="20"/>
    </row>
    <row r="24" spans="2:13" x14ac:dyDescent="0.25">
      <c r="D24" s="15"/>
      <c r="E24" s="15"/>
      <c r="F24" s="15"/>
      <c r="G24" s="15"/>
    </row>
    <row r="25" spans="2:13" ht="16.5" x14ac:dyDescent="0.3">
      <c r="B25" s="41" t="s">
        <v>57</v>
      </c>
      <c r="C25" s="41"/>
      <c r="D25" s="16">
        <v>84</v>
      </c>
      <c r="E25" s="15"/>
      <c r="F25" s="15"/>
      <c r="G25" s="15"/>
      <c r="I25" s="2"/>
      <c r="J25" s="2"/>
    </row>
    <row r="26" spans="2:13" ht="16.5" x14ac:dyDescent="0.3">
      <c r="B26" s="41" t="s">
        <v>58</v>
      </c>
      <c r="C26" s="41"/>
      <c r="D26" s="14">
        <v>70</v>
      </c>
      <c r="E26" s="17"/>
      <c r="F26" s="17"/>
      <c r="G26" s="17"/>
      <c r="H26" s="2"/>
      <c r="I26" s="2"/>
      <c r="J26" s="2"/>
      <c r="M26" s="21"/>
    </row>
    <row r="27" spans="2:13" ht="16.5" x14ac:dyDescent="0.3">
      <c r="B27" s="41" t="s">
        <v>59</v>
      </c>
      <c r="C27" s="41"/>
      <c r="D27" s="16">
        <v>7</v>
      </c>
      <c r="E27" s="17"/>
      <c r="F27" s="17"/>
      <c r="G27" s="17"/>
      <c r="H27" s="2"/>
      <c r="I27" s="2"/>
      <c r="J27" s="2"/>
      <c r="M27" s="19"/>
    </row>
    <row r="28" spans="2:13" ht="16.5" x14ac:dyDescent="0.3">
      <c r="B28" s="2"/>
      <c r="C28" s="3"/>
      <c r="D28" s="17"/>
      <c r="E28" s="17"/>
      <c r="F28" s="17"/>
      <c r="G28" s="17"/>
      <c r="H28" s="2"/>
      <c r="I28" s="2"/>
      <c r="J28" s="2"/>
    </row>
    <row r="29" spans="2:13" ht="18" x14ac:dyDescent="0.35">
      <c r="B29" s="9" t="s">
        <v>60</v>
      </c>
      <c r="C29" s="3"/>
      <c r="D29" s="3"/>
      <c r="E29" s="3"/>
      <c r="F29" s="3"/>
      <c r="G29" s="3"/>
      <c r="H29" s="2"/>
      <c r="I29" s="2"/>
      <c r="J29" s="2"/>
    </row>
    <row r="30" spans="2:13" ht="16.5" x14ac:dyDescent="0.3">
      <c r="B30" s="2"/>
      <c r="C30" s="3"/>
      <c r="D30" s="3"/>
      <c r="E30" s="3"/>
      <c r="F30" s="3"/>
      <c r="G30" s="3"/>
      <c r="H30" s="2"/>
      <c r="I30" s="2"/>
      <c r="J30" s="2"/>
    </row>
    <row r="31" spans="2:13" ht="33" x14ac:dyDescent="0.25">
      <c r="B31" s="25" t="s">
        <v>2</v>
      </c>
      <c r="C31" s="25" t="s">
        <v>3</v>
      </c>
      <c r="D31" s="25" t="s">
        <v>61</v>
      </c>
      <c r="E31" s="58" t="s">
        <v>4</v>
      </c>
      <c r="F31" s="58"/>
      <c r="G31" s="58" t="s">
        <v>5</v>
      </c>
      <c r="H31" s="59"/>
      <c r="I31" s="25" t="s">
        <v>63</v>
      </c>
      <c r="J31" s="25" t="s">
        <v>62</v>
      </c>
    </row>
    <row r="32" spans="2:13" ht="16.5" x14ac:dyDescent="0.3">
      <c r="B32" s="22">
        <v>1</v>
      </c>
      <c r="C32" s="22" t="s">
        <v>64</v>
      </c>
      <c r="D32" s="26">
        <v>15.39</v>
      </c>
      <c r="E32" s="50" t="s">
        <v>81</v>
      </c>
      <c r="F32" s="50"/>
      <c r="G32" s="50" t="s">
        <v>83</v>
      </c>
      <c r="H32" s="51"/>
      <c r="I32" s="22" t="s">
        <v>73</v>
      </c>
      <c r="J32" s="23">
        <v>8</v>
      </c>
    </row>
    <row r="33" spans="2:10" ht="16.5" x14ac:dyDescent="0.3">
      <c r="B33" s="22">
        <v>2</v>
      </c>
      <c r="C33" s="22" t="s">
        <v>64</v>
      </c>
      <c r="D33" s="26">
        <v>16.420000000000002</v>
      </c>
      <c r="E33" s="50" t="s">
        <v>82</v>
      </c>
      <c r="F33" s="50"/>
      <c r="G33" s="50" t="s">
        <v>78</v>
      </c>
      <c r="H33" s="51"/>
      <c r="I33" s="22" t="s">
        <v>73</v>
      </c>
      <c r="J33" s="23">
        <v>10</v>
      </c>
    </row>
    <row r="34" spans="2:10" ht="16.5" x14ac:dyDescent="0.3">
      <c r="B34" s="22" t="s">
        <v>90</v>
      </c>
      <c r="C34" s="22" t="s">
        <v>64</v>
      </c>
      <c r="D34" s="26">
        <v>16.420000000000002</v>
      </c>
      <c r="E34" s="51" t="s">
        <v>82</v>
      </c>
      <c r="F34" s="52"/>
      <c r="G34" s="51" t="s">
        <v>78</v>
      </c>
      <c r="H34" s="52"/>
      <c r="I34" s="22" t="s">
        <v>73</v>
      </c>
      <c r="J34" s="23">
        <v>15</v>
      </c>
    </row>
    <row r="35" spans="2:10" ht="16.5" x14ac:dyDescent="0.3">
      <c r="B35" s="22">
        <v>4</v>
      </c>
      <c r="C35" s="22" t="s">
        <v>64</v>
      </c>
      <c r="D35" s="26">
        <v>14.61</v>
      </c>
      <c r="E35" s="53" t="s">
        <v>89</v>
      </c>
      <c r="F35" s="54"/>
      <c r="G35" s="51" t="s">
        <v>83</v>
      </c>
      <c r="H35" s="52"/>
      <c r="I35" s="22" t="s">
        <v>73</v>
      </c>
      <c r="J35" s="23">
        <v>17</v>
      </c>
    </row>
    <row r="36" spans="2:10" ht="16.5" x14ac:dyDescent="0.3">
      <c r="B36" s="22">
        <v>6</v>
      </c>
      <c r="C36" s="22" t="s">
        <v>64</v>
      </c>
      <c r="D36" s="26">
        <v>14.25</v>
      </c>
      <c r="E36" s="50" t="s">
        <v>81</v>
      </c>
      <c r="F36" s="50"/>
      <c r="G36" s="51" t="s">
        <v>83</v>
      </c>
      <c r="H36" s="52"/>
      <c r="I36" s="22" t="s">
        <v>73</v>
      </c>
      <c r="J36" s="23">
        <v>12</v>
      </c>
    </row>
    <row r="37" spans="2:10" ht="16.5" x14ac:dyDescent="0.3">
      <c r="B37" s="22" t="s">
        <v>91</v>
      </c>
      <c r="C37" s="22" t="s">
        <v>64</v>
      </c>
      <c r="D37" s="26">
        <v>14.25</v>
      </c>
      <c r="E37" s="50" t="s">
        <v>81</v>
      </c>
      <c r="F37" s="50"/>
      <c r="G37" s="51" t="s">
        <v>83</v>
      </c>
      <c r="H37" s="52"/>
      <c r="I37" s="22" t="s">
        <v>73</v>
      </c>
      <c r="J37" s="23">
        <v>18</v>
      </c>
    </row>
    <row r="38" spans="2:10" ht="16.5" x14ac:dyDescent="0.3">
      <c r="B38" s="22">
        <v>8</v>
      </c>
      <c r="C38" s="22" t="s">
        <v>64</v>
      </c>
      <c r="D38" s="26">
        <v>15.03</v>
      </c>
      <c r="E38" s="50" t="s">
        <v>81</v>
      </c>
      <c r="F38" s="50"/>
      <c r="G38" s="51" t="s">
        <v>83</v>
      </c>
      <c r="H38" s="52"/>
      <c r="I38" s="22" t="s">
        <v>73</v>
      </c>
      <c r="J38" s="23">
        <v>14</v>
      </c>
    </row>
  </sheetData>
  <mergeCells count="47"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6:C26"/>
    <mergeCell ref="B27:C27"/>
    <mergeCell ref="E31:F31"/>
    <mergeCell ref="G31:H31"/>
    <mergeCell ref="E32:F32"/>
    <mergeCell ref="G32:H32"/>
    <mergeCell ref="E38:F38"/>
    <mergeCell ref="G38:H38"/>
    <mergeCell ref="E37:F37"/>
    <mergeCell ref="G37:H37"/>
    <mergeCell ref="E35:F35"/>
    <mergeCell ref="G35:H35"/>
    <mergeCell ref="E36:F36"/>
    <mergeCell ref="G36:H36"/>
    <mergeCell ref="E34:F34"/>
    <mergeCell ref="G34:H34"/>
    <mergeCell ref="E33:F33"/>
    <mergeCell ref="G33:H33"/>
  </mergeCells>
  <dataValidations count="2">
    <dataValidation allowBlank="1" showInputMessage="1" showErrorMessage="1" prompt="Origen y Destino como LOCALIDAD" sqref="E31:F31 H36 E38:H38 F36:F37 G32:G37 E32:E37 F32:F33 H32:H33"/>
    <dataValidation allowBlank="1" showInputMessage="1" showErrorMessage="1" prompt="Nombre de fantasía del servicio" sqref="J31:J3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opLeftCell="A8" zoomScale="85" zoomScaleNormal="85" workbookViewId="0">
      <selection activeCell="E22" sqref="E22:E26"/>
    </sheetView>
  </sheetViews>
  <sheetFormatPr baseColWidth="10" defaultRowHeight="15" x14ac:dyDescent="0.25"/>
  <cols>
    <col min="4" max="4" width="15.28515625" customWidth="1"/>
    <col min="5" max="5" width="14.85546875" customWidth="1"/>
    <col min="6" max="6" width="15.140625" customWidth="1"/>
  </cols>
  <sheetData>
    <row r="2" spans="2:9" ht="21" x14ac:dyDescent="0.25">
      <c r="B2" s="73" t="str">
        <f>"PROGRAMA DE OPERACIÓN DEL SERVICIO ("&amp;B7&amp;" - "&amp;C7&amp;")"</f>
        <v>PROGRAMA DE OPERACIÓN DEL SERVICIO (1 -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ht="30" x14ac:dyDescent="0.25">
      <c r="B7" s="28">
        <v>1</v>
      </c>
      <c r="C7" s="28" t="s">
        <v>0</v>
      </c>
      <c r="D7" s="28" t="str">
        <f>+'[1]Operador PA'!E32</f>
        <v>Archipiélago de Chiloé</v>
      </c>
      <c r="E7" s="28" t="str">
        <f>+'[1]Operador PA'!G32</f>
        <v>Hospital Regional</v>
      </c>
      <c r="F7" s="28" t="str">
        <f>+[1]TAPA!I12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14" ht="15.75" x14ac:dyDescent="0.25">
      <c r="B33" s="30">
        <v>20</v>
      </c>
      <c r="C33" s="31" t="s">
        <v>33</v>
      </c>
      <c r="D33" s="32"/>
      <c r="E33" s="33"/>
    </row>
    <row r="34" spans="2:14" ht="15.75" x14ac:dyDescent="0.25">
      <c r="B34" s="34">
        <v>21</v>
      </c>
      <c r="C34" s="35" t="s">
        <v>65</v>
      </c>
      <c r="D34" s="36"/>
      <c r="E34" s="37"/>
      <c r="N34" t="s">
        <v>79</v>
      </c>
    </row>
    <row r="35" spans="2:14" ht="15.75" x14ac:dyDescent="0.25">
      <c r="B35" s="30">
        <v>22</v>
      </c>
      <c r="C35" s="31" t="s">
        <v>66</v>
      </c>
      <c r="D35" s="32"/>
      <c r="E35" s="33"/>
    </row>
    <row r="36" spans="2:14" ht="15.75" x14ac:dyDescent="0.25">
      <c r="B36" s="34">
        <v>23</v>
      </c>
      <c r="C36" s="35" t="s">
        <v>67</v>
      </c>
      <c r="D36" s="36"/>
      <c r="E36" s="37"/>
    </row>
    <row r="37" spans="2:14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3" priority="2">
      <formula>D7=""</formula>
    </cfRule>
  </conditionalFormatting>
  <conditionalFormatting sqref="E7">
    <cfRule type="expression" dxfId="12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0" zoomScale="85" zoomScaleNormal="85" workbookViewId="0">
      <selection activeCell="E22" sqref="E22:E26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73" t="str">
        <f>"PROGRAMA DE OPERACIÓN DEL SERVICIO ("&amp;B7&amp;" - "&amp;C7&amp;")"</f>
        <v>PROGRAMA DE OPERACIÓN DEL SERVICIO (2 -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ht="30" x14ac:dyDescent="0.25">
      <c r="B7" s="28">
        <v>2</v>
      </c>
      <c r="C7" s="28" t="s">
        <v>0</v>
      </c>
      <c r="D7" s="28" t="str">
        <f>+'[1]Operador PA'!E36</f>
        <v>Villa Nelda Panicucci</v>
      </c>
      <c r="E7" s="28" t="str">
        <f>+'[1]Operador PA'!G36</f>
        <v>Zona Franca</v>
      </c>
      <c r="F7" s="28" t="str">
        <f>+[1]TAPA!I12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5" ht="15.75" x14ac:dyDescent="0.25">
      <c r="B33" s="30">
        <v>20</v>
      </c>
      <c r="C33" s="31" t="s">
        <v>33</v>
      </c>
      <c r="D33" s="32"/>
      <c r="E33" s="33"/>
    </row>
    <row r="34" spans="2:5" ht="15.75" x14ac:dyDescent="0.25">
      <c r="B34" s="34">
        <v>21</v>
      </c>
      <c r="C34" s="35" t="s">
        <v>65</v>
      </c>
      <c r="D34" s="36"/>
      <c r="E34" s="37"/>
    </row>
    <row r="35" spans="2:5" ht="15.75" x14ac:dyDescent="0.25">
      <c r="B35" s="30">
        <v>22</v>
      </c>
      <c r="C35" s="31" t="s">
        <v>66</v>
      </c>
      <c r="D35" s="32"/>
      <c r="E35" s="33"/>
    </row>
    <row r="36" spans="2:5" ht="15.75" x14ac:dyDescent="0.25">
      <c r="B36" s="34">
        <v>23</v>
      </c>
      <c r="C36" s="35" t="s">
        <v>67</v>
      </c>
      <c r="D36" s="36"/>
      <c r="E36" s="37"/>
    </row>
    <row r="37" spans="2:5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1" priority="2">
      <formula>D7=""</formula>
    </cfRule>
  </conditionalFormatting>
  <conditionalFormatting sqref="E7">
    <cfRule type="expression" dxfId="10" priority="1">
      <formula>E7=""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workbookViewId="0">
      <selection activeCell="E22" sqref="E22:E26"/>
    </sheetView>
  </sheetViews>
  <sheetFormatPr baseColWidth="10" defaultRowHeight="15" x14ac:dyDescent="0.25"/>
  <cols>
    <col min="4" max="4" width="19.42578125" bestFit="1" customWidth="1"/>
    <col min="6" max="6" width="13.7109375" bestFit="1" customWidth="1"/>
  </cols>
  <sheetData>
    <row r="2" spans="2:9" ht="21" x14ac:dyDescent="0.25">
      <c r="B2" s="73" t="str">
        <f>"PROGRAMA DE OPERACIÓN DEL SERVICIO ("&amp;B7&amp;" - "&amp;C7&amp;")"</f>
        <v>PROGRAMA DE OPERACIÓN DEL SERVICIO (2V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x14ac:dyDescent="0.25">
      <c r="B7" s="28" t="s">
        <v>90</v>
      </c>
      <c r="C7" s="28" t="s">
        <v>0</v>
      </c>
      <c r="D7" s="28" t="str">
        <f>'[1]Operador PA'!E40</f>
        <v>Villa Nelda Panicucci</v>
      </c>
      <c r="E7" s="28" t="str">
        <f>'[1]Operador PA'!G40</f>
        <v>Zona Franca</v>
      </c>
      <c r="F7" s="28" t="str">
        <f>+[1]TAPA!I12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5" ht="15.75" x14ac:dyDescent="0.25">
      <c r="B33" s="30">
        <v>20</v>
      </c>
      <c r="C33" s="31" t="s">
        <v>33</v>
      </c>
      <c r="D33" s="32"/>
      <c r="E33" s="33"/>
    </row>
    <row r="34" spans="2:5" ht="15.75" x14ac:dyDescent="0.25">
      <c r="B34" s="34">
        <v>21</v>
      </c>
      <c r="C34" s="35" t="s">
        <v>65</v>
      </c>
      <c r="D34" s="36"/>
      <c r="E34" s="37"/>
    </row>
    <row r="35" spans="2:5" ht="15.75" x14ac:dyDescent="0.25">
      <c r="B35" s="30">
        <v>22</v>
      </c>
      <c r="C35" s="31" t="s">
        <v>66</v>
      </c>
      <c r="D35" s="32"/>
      <c r="E35" s="33"/>
    </row>
    <row r="36" spans="2:5" ht="15.75" x14ac:dyDescent="0.25">
      <c r="B36" s="34">
        <v>23</v>
      </c>
      <c r="C36" s="35" t="s">
        <v>67</v>
      </c>
      <c r="D36" s="36"/>
      <c r="E36" s="37"/>
    </row>
    <row r="37" spans="2:5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2" workbookViewId="0">
      <selection activeCell="E22" sqref="E22:E26"/>
    </sheetView>
  </sheetViews>
  <sheetFormatPr baseColWidth="10" defaultRowHeight="15" x14ac:dyDescent="0.25"/>
  <cols>
    <col min="3" max="3" width="16" bestFit="1" customWidth="1"/>
    <col min="4" max="4" width="14.140625" customWidth="1"/>
    <col min="5" max="5" width="17.7109375" bestFit="1" customWidth="1"/>
    <col min="6" max="6" width="17.85546875" bestFit="1" customWidth="1"/>
  </cols>
  <sheetData>
    <row r="2" spans="2:9" ht="21" x14ac:dyDescent="0.25">
      <c r="B2" s="73" t="str">
        <f>"PROGRAMA DE OPERACIÓN DEL SERVICIO ("&amp;B7&amp;" - "&amp;C7&amp;")"</f>
        <v>PROGRAMA DE OPERACIÓN DEL SERVICIO (4 -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x14ac:dyDescent="0.25">
      <c r="B7" s="28">
        <v>4</v>
      </c>
      <c r="C7" s="28" t="s">
        <v>0</v>
      </c>
      <c r="D7" s="28" t="str">
        <f>'[1]Operador PA'!E44</f>
        <v>Coronel</v>
      </c>
      <c r="E7" s="28" t="str">
        <f>'[1]Operador PA'!G44</f>
        <v>Hospital Regional</v>
      </c>
      <c r="F7" s="28" t="str">
        <f>+[1]TAPA!I12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  <c r="H12" s="40"/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5" ht="15.75" x14ac:dyDescent="0.25">
      <c r="B33" s="30">
        <v>20</v>
      </c>
      <c r="C33" s="31" t="s">
        <v>33</v>
      </c>
      <c r="D33" s="32"/>
      <c r="E33" s="33"/>
    </row>
    <row r="34" spans="2:5" ht="15.75" x14ac:dyDescent="0.25">
      <c r="B34" s="34">
        <v>21</v>
      </c>
      <c r="C34" s="35" t="s">
        <v>65</v>
      </c>
      <c r="D34" s="36"/>
      <c r="E34" s="37"/>
    </row>
    <row r="35" spans="2:5" ht="15.75" x14ac:dyDescent="0.25">
      <c r="B35" s="30">
        <v>22</v>
      </c>
      <c r="C35" s="31" t="s">
        <v>66</v>
      </c>
      <c r="D35" s="32"/>
      <c r="E35" s="33"/>
    </row>
    <row r="36" spans="2:5" ht="15.75" x14ac:dyDescent="0.25">
      <c r="B36" s="34">
        <v>23</v>
      </c>
      <c r="C36" s="35" t="s">
        <v>67</v>
      </c>
      <c r="D36" s="36"/>
      <c r="E36" s="37"/>
    </row>
    <row r="37" spans="2:5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3" zoomScale="85" zoomScaleNormal="85" workbookViewId="0">
      <selection activeCell="E22" sqref="E22:E26"/>
    </sheetView>
  </sheetViews>
  <sheetFormatPr baseColWidth="10" defaultRowHeight="15" x14ac:dyDescent="0.25"/>
  <cols>
    <col min="4" max="4" width="14.42578125" customWidth="1"/>
    <col min="6" max="6" width="13.7109375" bestFit="1" customWidth="1"/>
  </cols>
  <sheetData>
    <row r="2" spans="2:9" ht="21" x14ac:dyDescent="0.25">
      <c r="B2" s="73" t="str">
        <f>"PROGRAMA DE OPERACIÓN DEL SERVICIO ("&amp;B7&amp;" - "&amp;C7&amp;")"</f>
        <v>PROGRAMA DE OPERACIÓN DEL SERVICIO (6 -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ht="30" x14ac:dyDescent="0.25">
      <c r="B7" s="28">
        <v>6</v>
      </c>
      <c r="C7" s="28" t="s">
        <v>0</v>
      </c>
      <c r="D7" s="28" t="str">
        <f>+'[1]Operador PA'!E46</f>
        <v>Archipiélago de Chiloé</v>
      </c>
      <c r="E7" s="28" t="str">
        <f>+'[1]Operador PA'!G46</f>
        <v>Hospital Regional</v>
      </c>
      <c r="F7" s="28" t="str">
        <f>+[1]TAPA!I12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5" ht="15.75" x14ac:dyDescent="0.25">
      <c r="B33" s="30">
        <v>20</v>
      </c>
      <c r="C33" s="31" t="s">
        <v>33</v>
      </c>
      <c r="D33" s="32"/>
      <c r="E33" s="33"/>
    </row>
    <row r="34" spans="2:5" ht="15.75" x14ac:dyDescent="0.25">
      <c r="B34" s="34">
        <v>21</v>
      </c>
      <c r="C34" s="35" t="s">
        <v>65</v>
      </c>
      <c r="D34" s="36"/>
      <c r="E34" s="37"/>
    </row>
    <row r="35" spans="2:5" ht="15.75" x14ac:dyDescent="0.25">
      <c r="B35" s="30">
        <v>22</v>
      </c>
      <c r="C35" s="31" t="s">
        <v>66</v>
      </c>
      <c r="D35" s="32"/>
      <c r="E35" s="33"/>
    </row>
    <row r="36" spans="2:5" ht="15.75" x14ac:dyDescent="0.25">
      <c r="B36" s="34">
        <v>23</v>
      </c>
      <c r="C36" s="35" t="s">
        <v>67</v>
      </c>
      <c r="D36" s="36"/>
      <c r="E36" s="37"/>
    </row>
    <row r="37" spans="2:5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workbookViewId="0">
      <selection activeCell="E22" sqref="E22:E26"/>
    </sheetView>
  </sheetViews>
  <sheetFormatPr baseColWidth="10" defaultRowHeight="15" x14ac:dyDescent="0.25"/>
  <cols>
    <col min="4" max="4" width="26.42578125" customWidth="1"/>
    <col min="5" max="5" width="16.5703125" bestFit="1" customWidth="1"/>
    <col min="6" max="6" width="17.42578125" customWidth="1"/>
  </cols>
  <sheetData>
    <row r="2" spans="2:9" ht="21" x14ac:dyDescent="0.25">
      <c r="B2" s="73" t="str">
        <f>"PROGRAMA DE OPERACIÓN DEL SERVICIO ("&amp;B7&amp;" - "&amp;C7&amp;")"</f>
        <v>PROGRAMA DE OPERACIÓN DEL SERVICIO (6V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x14ac:dyDescent="0.25">
      <c r="B7" s="28" t="s">
        <v>91</v>
      </c>
      <c r="C7" s="28" t="s">
        <v>0</v>
      </c>
      <c r="D7" s="32" t="str">
        <f>'[1]Operador PA'!E50</f>
        <v>Archipiélago de Chiloé</v>
      </c>
      <c r="E7" s="32" t="str">
        <f>'[1]Operador PA'!G50</f>
        <v>Hospital Regional</v>
      </c>
      <c r="F7" s="28" t="str">
        <f>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5" ht="15.75" x14ac:dyDescent="0.25">
      <c r="B33" s="30">
        <v>20</v>
      </c>
      <c r="C33" s="31" t="s">
        <v>33</v>
      </c>
      <c r="D33" s="32"/>
      <c r="E33" s="33"/>
    </row>
    <row r="34" spans="2:5" ht="15.75" x14ac:dyDescent="0.25">
      <c r="B34" s="34">
        <v>21</v>
      </c>
      <c r="C34" s="35" t="s">
        <v>65</v>
      </c>
      <c r="D34" s="36"/>
      <c r="E34" s="37"/>
    </row>
    <row r="35" spans="2:5" ht="15.75" x14ac:dyDescent="0.25">
      <c r="B35" s="30">
        <v>22</v>
      </c>
      <c r="C35" s="31" t="s">
        <v>66</v>
      </c>
      <c r="D35" s="32"/>
      <c r="E35" s="33"/>
    </row>
    <row r="36" spans="2:5" ht="15.75" x14ac:dyDescent="0.25">
      <c r="B36" s="34">
        <v>23</v>
      </c>
      <c r="C36" s="35" t="s">
        <v>67</v>
      </c>
      <c r="D36" s="36"/>
      <c r="E36" s="37"/>
    </row>
    <row r="37" spans="2:5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zoomScale="85" zoomScaleNormal="85" workbookViewId="0">
      <selection activeCell="H25" sqref="H24:H25"/>
    </sheetView>
  </sheetViews>
  <sheetFormatPr baseColWidth="10" defaultRowHeight="15" x14ac:dyDescent="0.25"/>
  <cols>
    <col min="4" max="4" width="13.28515625" bestFit="1" customWidth="1"/>
    <col min="6" max="6" width="15.7109375" customWidth="1"/>
  </cols>
  <sheetData>
    <row r="2" spans="2:9" ht="21" x14ac:dyDescent="0.25">
      <c r="B2" s="73" t="str">
        <f>"PROGRAMA DE OPERACIÓN DEL SERVICIO ("&amp;B7&amp;" - "&amp;C7&amp;")"</f>
        <v>PROGRAMA DE OPERACIÓN DEL SERVICIO (8 - IDA)</v>
      </c>
      <c r="C2" s="73"/>
      <c r="D2" s="73"/>
      <c r="E2" s="73"/>
      <c r="F2" s="73"/>
      <c r="G2" s="73"/>
      <c r="H2" s="73"/>
      <c r="I2" s="7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4"/>
    </row>
    <row r="7" spans="2:9" ht="30" x14ac:dyDescent="0.25">
      <c r="B7" s="28">
        <v>8</v>
      </c>
      <c r="C7" s="28" t="s">
        <v>0</v>
      </c>
      <c r="D7" s="28" t="str">
        <f>'[1]Operador PA'!E54</f>
        <v>Archipiélago de Chiloé</v>
      </c>
      <c r="E7" s="28" t="str">
        <f>'[1]Operador PA'!G54</f>
        <v>Hospital Regional</v>
      </c>
      <c r="F7" s="28" t="str">
        <f>+[1]TAPA!I12</f>
        <v>NORMAL</v>
      </c>
      <c r="G7" s="24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4" t="s">
        <v>8</v>
      </c>
      <c r="C11" s="74" t="s">
        <v>9</v>
      </c>
      <c r="D11" s="75">
        <v>42965</v>
      </c>
      <c r="E11" s="76"/>
    </row>
    <row r="12" spans="2:9" ht="30" x14ac:dyDescent="0.25">
      <c r="B12" s="74"/>
      <c r="C12" s="74"/>
      <c r="D12" s="29" t="s">
        <v>10</v>
      </c>
      <c r="E12" s="29" t="s">
        <v>11</v>
      </c>
    </row>
    <row r="13" spans="2:9" ht="15.75" x14ac:dyDescent="0.25">
      <c r="B13" s="30">
        <v>0</v>
      </c>
      <c r="C13" s="31" t="s">
        <v>12</v>
      </c>
      <c r="D13" s="32"/>
      <c r="E13" s="33"/>
    </row>
    <row r="14" spans="2:9" ht="15.75" x14ac:dyDescent="0.25">
      <c r="B14" s="34">
        <v>1</v>
      </c>
      <c r="C14" s="35" t="s">
        <v>14</v>
      </c>
      <c r="D14" s="36"/>
      <c r="E14" s="37"/>
    </row>
    <row r="15" spans="2:9" ht="15.75" x14ac:dyDescent="0.25">
      <c r="B15" s="30">
        <v>2</v>
      </c>
      <c r="C15" s="31" t="s">
        <v>15</v>
      </c>
      <c r="D15" s="32"/>
      <c r="E15" s="33"/>
    </row>
    <row r="16" spans="2:9" ht="15.75" x14ac:dyDescent="0.25">
      <c r="B16" s="34">
        <v>3</v>
      </c>
      <c r="C16" s="35" t="s">
        <v>16</v>
      </c>
      <c r="D16" s="36"/>
      <c r="E16" s="37"/>
    </row>
    <row r="17" spans="2:5" ht="15.75" x14ac:dyDescent="0.25">
      <c r="B17" s="30">
        <v>4</v>
      </c>
      <c r="C17" s="31" t="s">
        <v>17</v>
      </c>
      <c r="D17" s="32"/>
      <c r="E17" s="33"/>
    </row>
    <row r="18" spans="2:5" ht="15.75" x14ac:dyDescent="0.25">
      <c r="B18" s="34">
        <v>5</v>
      </c>
      <c r="C18" s="35" t="s">
        <v>18</v>
      </c>
      <c r="D18" s="36"/>
      <c r="E18" s="37"/>
    </row>
    <row r="19" spans="2:5" ht="15.75" x14ac:dyDescent="0.25">
      <c r="B19" s="30">
        <v>6</v>
      </c>
      <c r="C19" s="31" t="s">
        <v>19</v>
      </c>
      <c r="D19" s="32"/>
      <c r="E19" s="33"/>
    </row>
    <row r="20" spans="2:5" ht="15.75" x14ac:dyDescent="0.25">
      <c r="B20" s="34">
        <v>7</v>
      </c>
      <c r="C20" s="35" t="s">
        <v>20</v>
      </c>
      <c r="D20" s="36"/>
      <c r="E20" s="37"/>
    </row>
    <row r="21" spans="2:5" ht="15.75" x14ac:dyDescent="0.25">
      <c r="B21" s="30">
        <v>8</v>
      </c>
      <c r="C21" s="31" t="s">
        <v>21</v>
      </c>
      <c r="D21" s="32"/>
      <c r="E21" s="33"/>
    </row>
    <row r="22" spans="2:5" ht="15.75" x14ac:dyDescent="0.25">
      <c r="B22" s="34">
        <v>9</v>
      </c>
      <c r="C22" s="35" t="s">
        <v>22</v>
      </c>
      <c r="D22" s="36" t="s">
        <v>94</v>
      </c>
      <c r="E22" s="37">
        <v>0</v>
      </c>
    </row>
    <row r="23" spans="2:5" ht="15.75" x14ac:dyDescent="0.25">
      <c r="B23" s="30">
        <v>10</v>
      </c>
      <c r="C23" s="31" t="s">
        <v>23</v>
      </c>
      <c r="D23" s="32" t="s">
        <v>94</v>
      </c>
      <c r="E23" s="33">
        <v>0</v>
      </c>
    </row>
    <row r="24" spans="2:5" ht="15.75" x14ac:dyDescent="0.25">
      <c r="B24" s="34">
        <v>11</v>
      </c>
      <c r="C24" s="35" t="s">
        <v>24</v>
      </c>
      <c r="D24" s="36" t="s">
        <v>94</v>
      </c>
      <c r="E24" s="37">
        <v>0</v>
      </c>
    </row>
    <row r="25" spans="2:5" ht="15.75" x14ac:dyDescent="0.25">
      <c r="B25" s="30">
        <v>12</v>
      </c>
      <c r="C25" s="31" t="s">
        <v>25</v>
      </c>
      <c r="D25" s="32" t="s">
        <v>95</v>
      </c>
      <c r="E25" s="33">
        <v>0</v>
      </c>
    </row>
    <row r="26" spans="2:5" ht="15.75" x14ac:dyDescent="0.25">
      <c r="B26" s="34">
        <v>13</v>
      </c>
      <c r="C26" s="35" t="s">
        <v>26</v>
      </c>
      <c r="D26" s="36" t="s">
        <v>95</v>
      </c>
      <c r="E26" s="37">
        <v>0</v>
      </c>
    </row>
    <row r="27" spans="2:5" ht="15.75" x14ac:dyDescent="0.25">
      <c r="B27" s="30">
        <v>14</v>
      </c>
      <c r="C27" s="31" t="s">
        <v>27</v>
      </c>
      <c r="D27" s="32"/>
      <c r="E27" s="33"/>
    </row>
    <row r="28" spans="2:5" ht="15.75" x14ac:dyDescent="0.25">
      <c r="B28" s="34">
        <v>15</v>
      </c>
      <c r="C28" s="35" t="s">
        <v>28</v>
      </c>
      <c r="D28" s="36"/>
      <c r="E28" s="37"/>
    </row>
    <row r="29" spans="2:5" ht="15.75" x14ac:dyDescent="0.25">
      <c r="B29" s="30">
        <v>16</v>
      </c>
      <c r="C29" s="31" t="s">
        <v>29</v>
      </c>
      <c r="D29" s="32"/>
      <c r="E29" s="33"/>
    </row>
    <row r="30" spans="2:5" ht="15.75" x14ac:dyDescent="0.25">
      <c r="B30" s="34">
        <v>17</v>
      </c>
      <c r="C30" s="35" t="s">
        <v>30</v>
      </c>
      <c r="D30" s="36"/>
      <c r="E30" s="37"/>
    </row>
    <row r="31" spans="2:5" ht="15.75" x14ac:dyDescent="0.25">
      <c r="B31" s="30">
        <v>18</v>
      </c>
      <c r="C31" s="31" t="s">
        <v>31</v>
      </c>
      <c r="D31" s="32"/>
      <c r="E31" s="33"/>
    </row>
    <row r="32" spans="2:5" ht="15.75" x14ac:dyDescent="0.25">
      <c r="B32" s="34">
        <v>19</v>
      </c>
      <c r="C32" s="35" t="s">
        <v>32</v>
      </c>
      <c r="D32" s="36"/>
      <c r="E32" s="37"/>
    </row>
    <row r="33" spans="2:5" ht="15.75" x14ac:dyDescent="0.25">
      <c r="B33" s="30">
        <v>20</v>
      </c>
      <c r="C33" s="31" t="s">
        <v>33</v>
      </c>
      <c r="D33" s="32"/>
      <c r="E33" s="33"/>
    </row>
    <row r="34" spans="2:5" ht="15.75" x14ac:dyDescent="0.25">
      <c r="B34" s="34">
        <v>21</v>
      </c>
      <c r="C34" s="35" t="s">
        <v>65</v>
      </c>
      <c r="D34" s="36"/>
      <c r="E34" s="37"/>
    </row>
    <row r="35" spans="2:5" ht="15.75" x14ac:dyDescent="0.25">
      <c r="B35" s="30">
        <v>22</v>
      </c>
      <c r="C35" s="31" t="s">
        <v>66</v>
      </c>
      <c r="D35" s="32"/>
      <c r="E35" s="33"/>
    </row>
    <row r="36" spans="2:5" ht="15.75" x14ac:dyDescent="0.25">
      <c r="B36" s="34">
        <v>23</v>
      </c>
      <c r="C36" s="35" t="s">
        <v>67</v>
      </c>
      <c r="D36" s="36"/>
      <c r="E36" s="37"/>
    </row>
    <row r="37" spans="2:5" ht="15.75" x14ac:dyDescent="0.25">
      <c r="B37" s="30" t="s">
        <v>34</v>
      </c>
      <c r="C37" s="31"/>
      <c r="D37" s="38" t="s">
        <v>13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TAPA</vt:lpstr>
      <vt:lpstr>Operador PA</vt:lpstr>
      <vt:lpstr>1-I</vt:lpstr>
      <vt:lpstr>2-I</vt:lpstr>
      <vt:lpstr>2V-I</vt:lpstr>
      <vt:lpstr>4-I</vt:lpstr>
      <vt:lpstr>6-I</vt:lpstr>
      <vt:lpstr>6V-I</vt:lpstr>
      <vt:lpstr>8-I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Karina Leiva Allendes</cp:lastModifiedBy>
  <cp:lastPrinted>2017-05-25T11:54:34Z</cp:lastPrinted>
  <dcterms:created xsi:type="dcterms:W3CDTF">2014-10-23T18:30:16Z</dcterms:created>
  <dcterms:modified xsi:type="dcterms:W3CDTF">2017-08-29T13:45:27Z</dcterms:modified>
</cp:coreProperties>
</file>