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205" windowHeight="7050" tabRatio="942" activeTab="0"/>
  </bookViews>
  <sheets>
    <sheet name="TAPA" sheetId="1" r:id="rId1"/>
    <sheet name="Operador UN02" sheetId="2" r:id="rId2"/>
    <sheet name="202-I" sheetId="3" r:id="rId3"/>
    <sheet name="202-R" sheetId="4" r:id="rId4"/>
    <sheet name="212-I" sheetId="5" r:id="rId5"/>
    <sheet name="212-R" sheetId="6" r:id="rId6"/>
    <sheet name="215-I" sheetId="7" r:id="rId7"/>
    <sheet name="216-R" sheetId="8" r:id="rId8"/>
    <sheet name="Hoja1" sheetId="9" state="hidden" r:id="rId9"/>
  </sheets>
  <definedNames>
    <definedName name="_xlfn.SINGLE" hidden="1">#NAME?</definedName>
    <definedName name="_xlnm.Print_Area" localSheetId="1">'Operador UN02'!$B$2:$J$31</definedName>
    <definedName name="_xlnm.Print_Titles" localSheetId="1">'Operador UN02'!$31:$31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<sst xmlns="http://schemas.openxmlformats.org/spreadsheetml/2006/main" count="467" uniqueCount="158">
  <si>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</si>
  <si>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</si>
  <si>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</si>
  <si>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</si>
  <si>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</si>
  <si>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</si>
  <si>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</si>
  <si>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</si>
  <si>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</si>
  <si>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</si>
  <si>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</si>
  <si>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</si>
  <si>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</si>
  <si>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</si>
  <si>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</si>
  <si>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</si>
  <si>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</si>
  <si>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</si>
  <si>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</si>
  <si>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</si>
  <si>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</si>
  <si>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</si>
  <si>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</si>
  <si>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</si>
  <si>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</si>
  <si>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</si>
  <si>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</si>
  <si>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</si>
  <si>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</si>
  <si>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</si>
  <si>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</si>
  <si>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</si>
  <si>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</si>
  <si>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</si>
  <si>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</si>
  <si>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</si>
  <si>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</si>
  <si>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</si>
  <si>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</si>
  <si>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</si>
  <si>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</si>
  <si>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</si>
  <si>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</si>
  <si>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</si>
  <si>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</si>
  <si>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</si>
  <si>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</si>
  <si>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</si>
  <si>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</si>
  <si>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</si>
  <si>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</si>
  <si>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</si>
  <si>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</si>
  <si>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</si>
  <si>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</si>
  <si>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</si>
  <si>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</si>
  <si>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</si>
  <si>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</si>
  <si>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</si>
  <si>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</si>
  <si>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</si>
  <si>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</si>
  <si>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</si>
  <si>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</si>
  <si>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</si>
  <si>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</si>
  <si>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</si>
  <si>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</si>
  <si>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</si>
  <si>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</si>
  <si>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</si>
  <si>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</si>
  <si>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</si>
  <si>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</si>
  <si>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</si>
  <si>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</si>
  <si>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</si>
  <si>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</si>
  <si>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ID Servicio</t>
  </si>
  <si>
    <t>TAPA</t>
  </si>
  <si>
    <t>Operador UN02</t>
  </si>
  <si>
    <t>D 201-I</t>
  </si>
  <si>
    <t>D 201-R</t>
  </si>
  <si>
    <t>D 202-I</t>
  </si>
  <si>
    <t>D 202-R</t>
  </si>
  <si>
    <t>D 203-I</t>
  </si>
  <si>
    <t>D 203-R</t>
  </si>
  <si>
    <t>D 204-I</t>
  </si>
  <si>
    <t>D 204-R</t>
  </si>
  <si>
    <t>D 205-I</t>
  </si>
  <si>
    <t>D 205-R</t>
  </si>
  <si>
    <t>D 207-I</t>
  </si>
  <si>
    <t>D 207-R</t>
  </si>
  <si>
    <t>D 208-I</t>
  </si>
  <si>
    <t>D 208-R</t>
  </si>
  <si>
    <t>D 209-I</t>
  </si>
  <si>
    <t>D 209-R</t>
  </si>
  <si>
    <t>D 210-I</t>
  </si>
  <si>
    <t>D 210-R</t>
  </si>
  <si>
    <t>D 212-I</t>
  </si>
  <si>
    <t>D 212-R</t>
  </si>
  <si>
    <t>D 213-I</t>
  </si>
  <si>
    <t>D 213-R</t>
  </si>
  <si>
    <t>D 214-I</t>
  </si>
  <si>
    <t>D 214-R</t>
  </si>
  <si>
    <t>D 215-I</t>
  </si>
  <si>
    <t>D 216-R</t>
  </si>
  <si>
    <t>D 217-I</t>
  </si>
  <si>
    <t>D 217-R</t>
  </si>
  <si>
    <t>201-I</t>
  </si>
  <si>
    <t>201-R</t>
  </si>
  <si>
    <t>202-I</t>
  </si>
  <si>
    <t>202-R</t>
  </si>
  <si>
    <t>203-I</t>
  </si>
  <si>
    <t>203-R</t>
  </si>
  <si>
    <t>204-I</t>
  </si>
  <si>
    <t>204-R</t>
  </si>
  <si>
    <t>205-I</t>
  </si>
  <si>
    <t>205-R</t>
  </si>
  <si>
    <t>207-I</t>
  </si>
  <si>
    <t>207-R</t>
  </si>
  <si>
    <t>208-I</t>
  </si>
  <si>
    <t>208-R</t>
  </si>
  <si>
    <t>209-I</t>
  </si>
  <si>
    <t>209-R</t>
  </si>
  <si>
    <t>210-I</t>
  </si>
  <si>
    <t>210-R</t>
  </si>
  <si>
    <t>212-I</t>
  </si>
  <si>
    <t>212-R</t>
  </si>
  <si>
    <t>213-I</t>
  </si>
  <si>
    <t>213-R</t>
  </si>
  <si>
    <t>214-I</t>
  </si>
  <si>
    <t>214-R</t>
  </si>
  <si>
    <t>215-I</t>
  </si>
  <si>
    <t>216-R</t>
  </si>
  <si>
    <t>217-I</t>
  </si>
  <si>
    <t>217-R</t>
  </si>
  <si>
    <t>Servicios</t>
  </si>
  <si>
    <t>Trazado</t>
  </si>
  <si>
    <t>Serv-sent</t>
  </si>
  <si>
    <t>Etiquetas de fila</t>
  </si>
  <si>
    <t>Total general</t>
  </si>
  <si>
    <t>Cuenta de Trazado</t>
  </si>
  <si>
    <t>Etiquetas de columna</t>
  </si>
  <si>
    <t>no</t>
  </si>
  <si>
    <t>Si</t>
  </si>
  <si>
    <t>POR</t>
  </si>
  <si>
    <t>Cuarentena Valpo y Viña</t>
  </si>
  <si>
    <t>Ida</t>
  </si>
  <si>
    <t>Reñaca Alto</t>
  </si>
  <si>
    <t>Santa Julia</t>
  </si>
  <si>
    <t>Goméz Carreño</t>
  </si>
  <si>
    <t>Plaza Waddington</t>
  </si>
  <si>
    <t>Media</t>
  </si>
  <si>
    <t>Cerro Toro</t>
  </si>
  <si>
    <t>Mesina</t>
  </si>
  <si>
    <t>Rocío Pinto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</si>
</sst>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8"/>
      <name val="Calibri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8"/>
      <color theme="1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4" borderId="11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5" fillId="35" borderId="11" xfId="0" applyFont="1" applyFill="1" applyBorder="1" applyAlignment="1">
      <alignment horizontal="left"/>
    </xf>
    <xf numFmtId="164" fontId="44" fillId="34" borderId="11" xfId="0" applyNumberFormat="1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4" fillId="36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44" fillId="0" borderId="0" xfId="53" applyNumberFormat="1" applyFont="1" applyAlignment="1">
      <alignment/>
    </xf>
    <xf numFmtId="0" fontId="45" fillId="37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9" sheet="Hoja1"/>
  </cacheSource>
  <cacheFields count="2">
    <cacheField name="Serv-sent">
      <sharedItems containsMixedTypes="0" count="28">
        <s v="201-I"/>
        <s v="201-R"/>
        <s v="202-I"/>
        <s v="202-R"/>
        <s v="203-I"/>
        <s v="203-R"/>
        <s v="204-I"/>
        <s v="204-R"/>
        <s v="205-I"/>
        <s v="205-R"/>
        <s v="207-I"/>
        <s v="207-R"/>
        <s v="208-I"/>
        <s v="208-R"/>
        <s v="209-I"/>
        <s v="209-R"/>
        <s v="210-I"/>
        <s v="210-R"/>
        <s v="212-I"/>
        <s v="212-R"/>
        <s v="213-I"/>
        <s v="213-R"/>
        <s v="214-I"/>
        <s v="214-R"/>
        <s v="215-I"/>
        <s v="216-R"/>
        <s v="217-I"/>
        <s v="217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M3:P33" firstHeaderRow="1" firstDataRow="2" firstDataCol="1"/>
  <pivotFields count="2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Trazad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39" t="str">
        <f>+D12&amp;"_"&amp;D13&amp;"_"&amp;D14&amp;"_"&amp;D15&amp;"_"&amp;I12&amp;"_"&amp;YEAR(D17)&amp;"_"&amp;I13</f>
        <v>POR_V_VALPARAISOUN02_UN02_Normal_2020_13</v>
      </c>
      <c r="C4" s="39"/>
      <c r="D4" s="39"/>
      <c r="E4" s="39"/>
      <c r="F4" s="39"/>
      <c r="G4" s="39"/>
      <c r="H4" s="39"/>
      <c r="I4" s="39"/>
      <c r="J4" s="39"/>
    </row>
    <row r="5" spans="2:10" s="11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11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11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11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11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7" t="s">
        <v>42</v>
      </c>
      <c r="C12" s="37"/>
      <c r="D12" s="38" t="s">
        <v>147</v>
      </c>
      <c r="E12" s="38"/>
      <c r="F12" s="1"/>
      <c r="G12" s="37" t="s">
        <v>43</v>
      </c>
      <c r="H12" s="37"/>
      <c r="I12" s="38" t="s">
        <v>37</v>
      </c>
      <c r="J12" s="38"/>
    </row>
    <row r="13" spans="2:10" ht="16.5">
      <c r="B13" s="37" t="s">
        <v>44</v>
      </c>
      <c r="C13" s="37"/>
      <c r="D13" s="38" t="s">
        <v>65</v>
      </c>
      <c r="E13" s="38"/>
      <c r="F13" s="1"/>
      <c r="G13" s="37" t="s">
        <v>49</v>
      </c>
      <c r="H13" s="37"/>
      <c r="I13" s="38">
        <f>'Operador UN02'!I11:J11</f>
        <v>13</v>
      </c>
      <c r="J13" s="38"/>
    </row>
    <row r="14" spans="2:7" ht="16.5">
      <c r="B14" s="37" t="s">
        <v>46</v>
      </c>
      <c r="C14" s="37"/>
      <c r="D14" s="38" t="s">
        <v>78</v>
      </c>
      <c r="E14" s="38"/>
      <c r="F14" s="1"/>
      <c r="G14" s="1"/>
    </row>
    <row r="15" spans="2:5" ht="16.5">
      <c r="B15" s="37" t="s">
        <v>48</v>
      </c>
      <c r="C15" s="37"/>
      <c r="D15" s="38" t="s">
        <v>77</v>
      </c>
      <c r="E15" s="38"/>
    </row>
    <row r="16" spans="2:3" ht="16.5">
      <c r="B16" s="6"/>
      <c r="C16" s="6"/>
    </row>
    <row r="17" spans="2:10" ht="16.5">
      <c r="B17" s="37" t="s">
        <v>50</v>
      </c>
      <c r="C17" s="37"/>
      <c r="D17" s="13">
        <f>'Operador UN02'!D13</f>
        <v>44184</v>
      </c>
      <c r="F17" s="12" t="s">
        <v>68</v>
      </c>
      <c r="G17" s="40" t="s">
        <v>73</v>
      </c>
      <c r="H17" s="40"/>
      <c r="I17" s="40"/>
      <c r="J17" s="40"/>
    </row>
    <row r="18" spans="2:10" ht="16.5">
      <c r="B18" s="37" t="s">
        <v>51</v>
      </c>
      <c r="C18" s="37"/>
      <c r="D18" s="13">
        <f>'Operador UN02'!D14</f>
        <v>44184</v>
      </c>
      <c r="F18" s="12" t="s">
        <v>69</v>
      </c>
      <c r="G18" s="40" t="s">
        <v>157</v>
      </c>
      <c r="H18" s="40"/>
      <c r="I18" s="40"/>
      <c r="J18" s="40"/>
    </row>
    <row r="22" ht="16.5">
      <c r="F22" s="18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37"/>
  <sheetViews>
    <sheetView zoomScale="85" zoomScaleNormal="85" zoomScalePageLayoutView="0" workbookViewId="0" topLeftCell="A4">
      <selection activeCell="I31" sqref="I31:J37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10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3" t="s">
        <v>39</v>
      </c>
      <c r="C2" s="43"/>
      <c r="D2" s="43"/>
      <c r="E2" s="43"/>
      <c r="F2" s="43"/>
      <c r="G2" s="43"/>
      <c r="H2" s="43"/>
      <c r="I2" s="43"/>
      <c r="J2" s="43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40</v>
      </c>
      <c r="C4" s="44" t="str">
        <f>+D8&amp;"_"&amp;D9&amp;"_"&amp;D10&amp;"_"&amp;D11&amp;"_"&amp;I8&amp;"_"&amp;YEAR(D13)&amp;"_"&amp;I11</f>
        <v>POR_V_VALPARAISOUN02_UN02_Normal_2020_13</v>
      </c>
      <c r="D4" s="44"/>
      <c r="E4" s="44"/>
      <c r="F4" s="44"/>
      <c r="G4" s="44"/>
      <c r="H4" s="44"/>
      <c r="I4" s="44"/>
      <c r="J4" s="44"/>
    </row>
    <row r="5" spans="2:9" ht="16.5">
      <c r="B5" s="1"/>
      <c r="D5" s="2"/>
      <c r="H5" s="1"/>
      <c r="I5" s="1"/>
    </row>
    <row r="6" spans="2:9" ht="18">
      <c r="B6" s="5" t="s">
        <v>41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7" t="s">
        <v>42</v>
      </c>
      <c r="C8" s="37"/>
      <c r="D8" s="38" t="s">
        <v>147</v>
      </c>
      <c r="E8" s="38"/>
      <c r="F8" s="6"/>
      <c r="G8" s="37" t="s">
        <v>43</v>
      </c>
      <c r="H8" s="37"/>
      <c r="I8" s="38" t="s">
        <v>37</v>
      </c>
      <c r="J8" s="38"/>
    </row>
    <row r="9" spans="2:10" ht="16.5">
      <c r="B9" s="37" t="s">
        <v>44</v>
      </c>
      <c r="C9" s="37"/>
      <c r="D9" s="38" t="s">
        <v>65</v>
      </c>
      <c r="E9" s="38"/>
      <c r="F9" s="6"/>
      <c r="G9" s="37" t="s">
        <v>45</v>
      </c>
      <c r="H9" s="37"/>
      <c r="I9" s="38" t="s">
        <v>148</v>
      </c>
      <c r="J9" s="38"/>
    </row>
    <row r="10" spans="2:10" ht="16.5">
      <c r="B10" s="37" t="s">
        <v>46</v>
      </c>
      <c r="C10" s="37"/>
      <c r="D10" s="38" t="s">
        <v>78</v>
      </c>
      <c r="E10" s="38"/>
      <c r="F10" s="6"/>
      <c r="G10" s="37" t="s">
        <v>47</v>
      </c>
      <c r="H10" s="37"/>
      <c r="I10" s="38" t="s">
        <v>66</v>
      </c>
      <c r="J10" s="38"/>
    </row>
    <row r="11" spans="2:10" ht="16.5">
      <c r="B11" s="37" t="s">
        <v>48</v>
      </c>
      <c r="C11" s="37"/>
      <c r="D11" s="38" t="s">
        <v>77</v>
      </c>
      <c r="E11" s="38"/>
      <c r="F11" s="6"/>
      <c r="G11" s="37" t="s">
        <v>49</v>
      </c>
      <c r="H11" s="37"/>
      <c r="I11" s="38">
        <v>13</v>
      </c>
      <c r="J11" s="38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7" t="s">
        <v>50</v>
      </c>
      <c r="C13" s="37"/>
      <c r="D13" s="13">
        <v>44184</v>
      </c>
      <c r="E13" s="6"/>
      <c r="F13" s="6"/>
      <c r="G13" s="1"/>
      <c r="H13" s="1"/>
      <c r="I13" s="1"/>
    </row>
    <row r="14" spans="2:9" ht="16.5">
      <c r="B14" s="37" t="s">
        <v>51</v>
      </c>
      <c r="C14" s="37"/>
      <c r="D14" s="13">
        <f>D13</f>
        <v>44184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52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46" t="s">
        <v>53</v>
      </c>
      <c r="C18" s="47"/>
      <c r="D18" s="48" t="s">
        <v>70</v>
      </c>
      <c r="E18" s="49"/>
      <c r="F18" s="49"/>
      <c r="G18" s="50"/>
      <c r="H18" s="1"/>
      <c r="I18" s="14" t="s">
        <v>54</v>
      </c>
      <c r="J18" s="15" t="s">
        <v>74</v>
      </c>
    </row>
    <row r="19" spans="2:9" ht="16.5">
      <c r="B19" s="46" t="s">
        <v>55</v>
      </c>
      <c r="C19" s="47"/>
      <c r="D19" s="48">
        <v>401002</v>
      </c>
      <c r="E19" s="49"/>
      <c r="F19" s="49"/>
      <c r="G19" s="50"/>
      <c r="H19" s="1"/>
      <c r="I19" s="1"/>
    </row>
    <row r="20" spans="2:10" ht="16.5">
      <c r="B20" s="46" t="s">
        <v>56</v>
      </c>
      <c r="C20" s="47"/>
      <c r="D20" s="48" t="s">
        <v>71</v>
      </c>
      <c r="E20" s="49"/>
      <c r="F20" s="49"/>
      <c r="G20" s="50"/>
      <c r="H20" s="1"/>
      <c r="I20" s="14" t="s">
        <v>54</v>
      </c>
      <c r="J20" s="15" t="s">
        <v>72</v>
      </c>
    </row>
    <row r="21" spans="2:10" ht="16.5">
      <c r="B21" s="46" t="s">
        <v>57</v>
      </c>
      <c r="C21" s="47"/>
      <c r="D21" s="48" t="s">
        <v>75</v>
      </c>
      <c r="E21" s="49"/>
      <c r="F21" s="49"/>
      <c r="G21" s="50"/>
      <c r="H21" s="1"/>
      <c r="I21" s="14" t="s">
        <v>54</v>
      </c>
      <c r="J21" s="15" t="s">
        <v>76</v>
      </c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58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37" t="s">
        <v>59</v>
      </c>
      <c r="C25" s="37"/>
      <c r="D25" s="15">
        <v>346</v>
      </c>
      <c r="E25" s="1"/>
      <c r="F25" s="1"/>
      <c r="G25" s="1"/>
      <c r="H25" s="1"/>
      <c r="I25" s="1"/>
    </row>
    <row r="26" spans="2:9" ht="16.5">
      <c r="B26" s="37" t="s">
        <v>60</v>
      </c>
      <c r="C26" s="37"/>
      <c r="D26" s="15">
        <v>386</v>
      </c>
      <c r="H26" s="1"/>
      <c r="I26" s="1"/>
    </row>
    <row r="27" spans="2:9" ht="16.5">
      <c r="B27" s="37" t="s">
        <v>61</v>
      </c>
      <c r="C27" s="37"/>
      <c r="D27" s="15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62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10" ht="30.75" customHeight="1">
      <c r="B31" s="16" t="s">
        <v>1</v>
      </c>
      <c r="C31" s="16" t="s">
        <v>2</v>
      </c>
      <c r="D31" s="16" t="s">
        <v>63</v>
      </c>
      <c r="E31" s="45" t="s">
        <v>3</v>
      </c>
      <c r="F31" s="45"/>
      <c r="G31" s="45" t="s">
        <v>4</v>
      </c>
      <c r="H31" s="45"/>
      <c r="I31" s="16" t="s">
        <v>79</v>
      </c>
      <c r="J31" s="16" t="s">
        <v>64</v>
      </c>
    </row>
    <row r="32" spans="2:10" ht="16.5">
      <c r="B32" s="8">
        <v>202</v>
      </c>
      <c r="C32" s="8" t="s">
        <v>149</v>
      </c>
      <c r="D32" s="9">
        <v>26.909795346736907</v>
      </c>
      <c r="E32" s="41" t="s">
        <v>150</v>
      </c>
      <c r="F32" s="42"/>
      <c r="G32" s="41" t="s">
        <v>38</v>
      </c>
      <c r="H32" s="42"/>
      <c r="I32" s="17"/>
      <c r="J32" s="8" t="s">
        <v>67</v>
      </c>
    </row>
    <row r="33" spans="2:10" ht="16.5">
      <c r="B33" s="8">
        <v>202</v>
      </c>
      <c r="C33" s="8" t="s">
        <v>36</v>
      </c>
      <c r="D33" s="9">
        <v>27.4</v>
      </c>
      <c r="E33" s="41" t="s">
        <v>38</v>
      </c>
      <c r="F33" s="42"/>
      <c r="G33" s="41" t="s">
        <v>150</v>
      </c>
      <c r="H33" s="42"/>
      <c r="I33" s="17"/>
      <c r="J33" s="8" t="s">
        <v>67</v>
      </c>
    </row>
    <row r="34" spans="2:10" ht="16.5">
      <c r="B34" s="8">
        <v>212</v>
      </c>
      <c r="C34" s="8" t="s">
        <v>149</v>
      </c>
      <c r="D34" s="9">
        <v>24.28288076400757</v>
      </c>
      <c r="E34" s="41" t="s">
        <v>151</v>
      </c>
      <c r="F34" s="42"/>
      <c r="G34" s="41" t="s">
        <v>38</v>
      </c>
      <c r="H34" s="42"/>
      <c r="I34" s="17"/>
      <c r="J34" s="8" t="s">
        <v>67</v>
      </c>
    </row>
    <row r="35" spans="2:10" ht="16.5">
      <c r="B35" s="8">
        <v>212</v>
      </c>
      <c r="C35" s="8" t="s">
        <v>36</v>
      </c>
      <c r="D35" s="9">
        <v>24.559018422603607</v>
      </c>
      <c r="E35" s="41" t="s">
        <v>38</v>
      </c>
      <c r="F35" s="42"/>
      <c r="G35" s="41" t="s">
        <v>151</v>
      </c>
      <c r="H35" s="42"/>
      <c r="I35" s="17"/>
      <c r="J35" s="8" t="s">
        <v>67</v>
      </c>
    </row>
    <row r="36" spans="2:10" ht="16.5">
      <c r="B36" s="8">
        <v>215</v>
      </c>
      <c r="C36" s="8" t="s">
        <v>149</v>
      </c>
      <c r="D36" s="9">
        <v>22.95</v>
      </c>
      <c r="E36" s="41" t="s">
        <v>152</v>
      </c>
      <c r="F36" s="42"/>
      <c r="G36" s="41" t="s">
        <v>153</v>
      </c>
      <c r="H36" s="42"/>
      <c r="I36" s="17"/>
      <c r="J36" s="8" t="s">
        <v>67</v>
      </c>
    </row>
    <row r="37" spans="2:10" ht="16.5">
      <c r="B37" s="8">
        <v>216</v>
      </c>
      <c r="C37" s="8" t="s">
        <v>36</v>
      </c>
      <c r="D37" s="9">
        <v>22.42</v>
      </c>
      <c r="E37" s="41" t="s">
        <v>153</v>
      </c>
      <c r="F37" s="42"/>
      <c r="G37" s="41" t="s">
        <v>152</v>
      </c>
      <c r="H37" s="42"/>
      <c r="I37" s="17"/>
      <c r="J37" s="8" t="s">
        <v>67</v>
      </c>
    </row>
  </sheetData>
  <sheetProtection/>
  <mergeCells count="45"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6:C26"/>
    <mergeCell ref="B14:C14"/>
    <mergeCell ref="B9:C9"/>
    <mergeCell ref="D9:E9"/>
    <mergeCell ref="B11:C11"/>
    <mergeCell ref="D11:E11"/>
    <mergeCell ref="E31:F31"/>
    <mergeCell ref="B27:C27"/>
    <mergeCell ref="B25:C25"/>
    <mergeCell ref="G11:H11"/>
    <mergeCell ref="I11:J11"/>
    <mergeCell ref="B13:C13"/>
    <mergeCell ref="G9:H9"/>
    <mergeCell ref="I9:J9"/>
    <mergeCell ref="B10:C10"/>
    <mergeCell ref="D10:E10"/>
    <mergeCell ref="G10:H10"/>
    <mergeCell ref="I10:J10"/>
    <mergeCell ref="E32:F32"/>
    <mergeCell ref="G32:H32"/>
    <mergeCell ref="E33:F33"/>
    <mergeCell ref="G33:H33"/>
    <mergeCell ref="B2:J2"/>
    <mergeCell ref="C4:J4"/>
    <mergeCell ref="B8:C8"/>
    <mergeCell ref="D8:E8"/>
    <mergeCell ref="G8:H8"/>
    <mergeCell ref="I8:J8"/>
    <mergeCell ref="E36:F36"/>
    <mergeCell ref="G36:H36"/>
    <mergeCell ref="E37:F37"/>
    <mergeCell ref="G37:H37"/>
    <mergeCell ref="E34:F34"/>
    <mergeCell ref="G34:H34"/>
    <mergeCell ref="E35:F35"/>
    <mergeCell ref="G35:H35"/>
  </mergeCells>
  <conditionalFormatting sqref="D8:E8">
    <cfRule type="expression" priority="334" dxfId="0">
      <formula>D8=""</formula>
    </cfRule>
  </conditionalFormatting>
  <conditionalFormatting sqref="D10:E10">
    <cfRule type="expression" priority="333" dxfId="0">
      <formula>D10=""</formula>
    </cfRule>
  </conditionalFormatting>
  <conditionalFormatting sqref="D11:E11">
    <cfRule type="expression" priority="332" dxfId="0">
      <formula>D11=""</formula>
    </cfRule>
  </conditionalFormatting>
  <conditionalFormatting sqref="I8:J8">
    <cfRule type="expression" priority="331" dxfId="0">
      <formula>I8=""</formula>
    </cfRule>
  </conditionalFormatting>
  <conditionalFormatting sqref="D9:E9">
    <cfRule type="expression" priority="330" dxfId="0">
      <formula>D9=""</formula>
    </cfRule>
  </conditionalFormatting>
  <conditionalFormatting sqref="I10:J10">
    <cfRule type="expression" priority="328" dxfId="0">
      <formula>I10=""</formula>
    </cfRule>
  </conditionalFormatting>
  <conditionalFormatting sqref="I11:J11">
    <cfRule type="expression" priority="327" dxfId="0">
      <formula>I11=""</formula>
    </cfRule>
  </conditionalFormatting>
  <conditionalFormatting sqref="D13:D14">
    <cfRule type="expression" priority="312" dxfId="0">
      <formula>D13=""</formula>
    </cfRule>
  </conditionalFormatting>
  <conditionalFormatting sqref="D25">
    <cfRule type="expression" priority="163" dxfId="0">
      <formula>D25=""</formula>
    </cfRule>
  </conditionalFormatting>
  <conditionalFormatting sqref="D26">
    <cfRule type="expression" priority="162" dxfId="0">
      <formula>D26=""</formula>
    </cfRule>
  </conditionalFormatting>
  <conditionalFormatting sqref="D27">
    <cfRule type="expression" priority="161" dxfId="0">
      <formula>D27=""</formula>
    </cfRule>
  </conditionalFormatting>
  <conditionalFormatting sqref="J18">
    <cfRule type="expression" priority="160" dxfId="0">
      <formula>J18=""</formula>
    </cfRule>
  </conditionalFormatting>
  <conditionalFormatting sqref="J20">
    <cfRule type="expression" priority="159" dxfId="0">
      <formula>J20=""</formula>
    </cfRule>
  </conditionalFormatting>
  <conditionalFormatting sqref="J21">
    <cfRule type="expression" priority="158" dxfId="0">
      <formula>J21=""</formula>
    </cfRule>
  </conditionalFormatting>
  <conditionalFormatting sqref="D18:G18">
    <cfRule type="expression" priority="157" dxfId="0">
      <formula>D18=""</formula>
    </cfRule>
  </conditionalFormatting>
  <conditionalFormatting sqref="D19:G19">
    <cfRule type="expression" priority="156" dxfId="0">
      <formula>D19=""</formula>
    </cfRule>
  </conditionalFormatting>
  <conditionalFormatting sqref="D20:G20">
    <cfRule type="expression" priority="155" dxfId="0">
      <formula>D20=""</formula>
    </cfRule>
  </conditionalFormatting>
  <conditionalFormatting sqref="D21:G21">
    <cfRule type="expression" priority="154" dxfId="0">
      <formula>D21=""</formula>
    </cfRule>
  </conditionalFormatting>
  <conditionalFormatting sqref="I9:J9">
    <cfRule type="expression" priority="150" dxfId="0">
      <formula>I9=""</formula>
    </cfRule>
  </conditionalFormatting>
  <conditionalFormatting sqref="G32:G33 D32:E33">
    <cfRule type="expression" priority="15" dxfId="0">
      <formula>D32=""</formula>
    </cfRule>
  </conditionalFormatting>
  <conditionalFormatting sqref="B32:C32">
    <cfRule type="expression" priority="14" dxfId="0">
      <formula>B32=""</formula>
    </cfRule>
  </conditionalFormatting>
  <conditionalFormatting sqref="J32">
    <cfRule type="expression" priority="13" dxfId="0">
      <formula>J32=""</formula>
    </cfRule>
  </conditionalFormatting>
  <conditionalFormatting sqref="B33:C33">
    <cfRule type="expression" priority="12" dxfId="0">
      <formula>B33=""</formula>
    </cfRule>
  </conditionalFormatting>
  <conditionalFormatting sqref="J33">
    <cfRule type="expression" priority="11" dxfId="0">
      <formula>J33=""</formula>
    </cfRule>
  </conditionalFormatting>
  <conditionalFormatting sqref="G34:G35 D34:E35">
    <cfRule type="expression" priority="10" dxfId="0">
      <formula>D34=""</formula>
    </cfRule>
  </conditionalFormatting>
  <conditionalFormatting sqref="B34:C34">
    <cfRule type="expression" priority="9" dxfId="0">
      <formula>B34=""</formula>
    </cfRule>
  </conditionalFormatting>
  <conditionalFormatting sqref="J34">
    <cfRule type="expression" priority="8" dxfId="0">
      <formula>J34=""</formula>
    </cfRule>
  </conditionalFormatting>
  <conditionalFormatting sqref="B35:C35">
    <cfRule type="expression" priority="7" dxfId="0">
      <formula>B35=""</formula>
    </cfRule>
  </conditionalFormatting>
  <conditionalFormatting sqref="J35">
    <cfRule type="expression" priority="6" dxfId="0">
      <formula>J35=""</formula>
    </cfRule>
  </conditionalFormatting>
  <conditionalFormatting sqref="G36:G37 D36:E37">
    <cfRule type="expression" priority="5" dxfId="0">
      <formula>D36=""</formula>
    </cfRule>
  </conditionalFormatting>
  <conditionalFormatting sqref="B36:C36">
    <cfRule type="expression" priority="4" dxfId="0">
      <formula>B36=""</formula>
    </cfRule>
  </conditionalFormatting>
  <conditionalFormatting sqref="J36">
    <cfRule type="expression" priority="3" dxfId="0">
      <formula>J36=""</formula>
    </cfRule>
  </conditionalFormatting>
  <conditionalFormatting sqref="B37:C37">
    <cfRule type="expression" priority="2" dxfId="0">
      <formula>B37=""</formula>
    </cfRule>
  </conditionalFormatting>
  <conditionalFormatting sqref="J37">
    <cfRule type="expression" priority="1" dxfId="0">
      <formula>J37=""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85" zoomScaleNormal="85" zoomScalePageLayoutView="0" workbookViewId="0" topLeftCell="A10">
      <selection activeCell="E27" sqref="E2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(210 - Ida)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210</v>
      </c>
      <c r="C7" s="8" t="s">
        <v>149</v>
      </c>
      <c r="D7" s="8" t="s">
        <v>150</v>
      </c>
      <c r="E7" s="8" t="s">
        <v>38</v>
      </c>
      <c r="F7" s="8" t="s">
        <v>37</v>
      </c>
      <c r="G7" s="21"/>
    </row>
    <row r="9" s="19" customFormat="1" ht="16.5">
      <c r="B9" s="19" t="s">
        <v>6</v>
      </c>
    </row>
    <row r="11" spans="2:5" ht="22.5" customHeight="1">
      <c r="B11" s="52" t="s">
        <v>7</v>
      </c>
      <c r="C11" s="52" t="s">
        <v>8</v>
      </c>
      <c r="D11" s="53">
        <f>'Operador UN02'!D13</f>
        <v>44184</v>
      </c>
      <c r="E11" s="53"/>
    </row>
    <row r="12" spans="2:5" ht="33">
      <c r="B12" s="52"/>
      <c r="C12" s="52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36" t="s">
        <v>12</v>
      </c>
      <c r="D14" s="28"/>
      <c r="E14" s="29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36" t="s">
        <v>14</v>
      </c>
      <c r="D16" s="28"/>
      <c r="E16" s="29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36" t="s">
        <v>16</v>
      </c>
      <c r="D18" s="28"/>
      <c r="E18" s="29"/>
      <c r="L18" s="35"/>
      <c r="N18" s="4"/>
    </row>
    <row r="19" spans="2:14" ht="18">
      <c r="B19" s="23">
        <v>6</v>
      </c>
      <c r="C19" s="24" t="s">
        <v>17</v>
      </c>
      <c r="D19" s="25"/>
      <c r="E19" s="26"/>
      <c r="L19" s="35"/>
      <c r="N19" s="4"/>
    </row>
    <row r="20" spans="2:12" ht="18">
      <c r="B20" s="27">
        <v>7</v>
      </c>
      <c r="C20" s="36" t="s">
        <v>18</v>
      </c>
      <c r="D20" s="28"/>
      <c r="E20" s="29"/>
      <c r="L20" s="35"/>
    </row>
    <row r="21" spans="2:12" ht="18">
      <c r="B21" s="23">
        <v>8</v>
      </c>
      <c r="C21" s="24" t="s">
        <v>19</v>
      </c>
      <c r="D21" s="25"/>
      <c r="E21" s="26"/>
      <c r="L21" s="35"/>
    </row>
    <row r="22" spans="2:12" ht="18">
      <c r="B22" s="27">
        <v>9</v>
      </c>
      <c r="C22" s="36" t="s">
        <v>20</v>
      </c>
      <c r="D22" s="28"/>
      <c r="E22" s="29"/>
      <c r="L22" s="35"/>
    </row>
    <row r="23" spans="2:12" ht="18">
      <c r="B23" s="23">
        <v>10</v>
      </c>
      <c r="C23" s="24" t="s">
        <v>21</v>
      </c>
      <c r="D23" s="25" t="s">
        <v>154</v>
      </c>
      <c r="E23" s="26">
        <v>0</v>
      </c>
      <c r="L23" s="35"/>
    </row>
    <row r="24" spans="2:12" ht="18">
      <c r="B24" s="27">
        <v>11</v>
      </c>
      <c r="C24" s="36" t="s">
        <v>22</v>
      </c>
      <c r="D24" s="28" t="s">
        <v>154</v>
      </c>
      <c r="E24" s="29">
        <v>0</v>
      </c>
      <c r="L24" s="35"/>
    </row>
    <row r="25" spans="2:12" ht="18">
      <c r="B25" s="23">
        <v>12</v>
      </c>
      <c r="C25" s="24" t="s">
        <v>23</v>
      </c>
      <c r="D25" s="25" t="s">
        <v>154</v>
      </c>
      <c r="E25" s="26">
        <v>0</v>
      </c>
      <c r="L25" s="35"/>
    </row>
    <row r="26" spans="2:12" ht="18">
      <c r="B26" s="27">
        <v>13</v>
      </c>
      <c r="C26" s="36" t="s">
        <v>24</v>
      </c>
      <c r="D26" s="28" t="s">
        <v>154</v>
      </c>
      <c r="E26" s="29">
        <v>0</v>
      </c>
      <c r="L26" s="35"/>
    </row>
    <row r="27" spans="2:12" ht="18">
      <c r="B27" s="23">
        <v>14</v>
      </c>
      <c r="C27" s="24" t="s">
        <v>25</v>
      </c>
      <c r="D27" s="25"/>
      <c r="E27" s="26"/>
      <c r="L27" s="35"/>
    </row>
    <row r="28" spans="2:12" ht="18">
      <c r="B28" s="27">
        <v>15</v>
      </c>
      <c r="C28" s="36" t="s">
        <v>26</v>
      </c>
      <c r="D28" s="28"/>
      <c r="E28" s="29"/>
      <c r="L28" s="35"/>
    </row>
    <row r="29" spans="2:12" ht="18">
      <c r="B29" s="23">
        <v>16</v>
      </c>
      <c r="C29" s="24" t="s">
        <v>27</v>
      </c>
      <c r="D29" s="25"/>
      <c r="E29" s="26"/>
      <c r="L29" s="35"/>
    </row>
    <row r="30" spans="2:12" ht="18">
      <c r="B30" s="27">
        <v>17</v>
      </c>
      <c r="C30" s="36" t="s">
        <v>28</v>
      </c>
      <c r="D30" s="28"/>
      <c r="E30" s="29"/>
      <c r="L30" s="35"/>
    </row>
    <row r="31" spans="2:12" ht="18">
      <c r="B31" s="23">
        <v>18</v>
      </c>
      <c r="C31" s="24" t="s">
        <v>29</v>
      </c>
      <c r="D31" s="25"/>
      <c r="E31" s="26"/>
      <c r="L31" s="35"/>
    </row>
    <row r="32" spans="2:12" ht="18">
      <c r="B32" s="27">
        <v>19</v>
      </c>
      <c r="C32" s="36" t="s">
        <v>30</v>
      </c>
      <c r="D32" s="28"/>
      <c r="E32" s="29"/>
      <c r="L32" s="35"/>
    </row>
    <row r="33" spans="2:12" ht="18">
      <c r="B33" s="23">
        <v>20</v>
      </c>
      <c r="C33" s="24" t="s">
        <v>31</v>
      </c>
      <c r="D33" s="25"/>
      <c r="E33" s="26"/>
      <c r="L33" s="35"/>
    </row>
    <row r="34" spans="2:12" ht="18">
      <c r="B34" s="27">
        <v>21</v>
      </c>
      <c r="C34" s="36" t="s">
        <v>32</v>
      </c>
      <c r="D34" s="28"/>
      <c r="E34" s="29"/>
      <c r="L34" s="35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36" t="s">
        <v>34</v>
      </c>
      <c r="D36" s="28"/>
      <c r="E36" s="29"/>
    </row>
    <row r="37" spans="2:5" ht="18">
      <c r="B37" s="23" t="s">
        <v>35</v>
      </c>
      <c r="C37" s="24"/>
      <c r="D37" s="30"/>
      <c r="E37" s="31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6">
      <selection activeCell="E28" sqref="E2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(210 - Regreso)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210</v>
      </c>
      <c r="C7" s="8" t="s">
        <v>36</v>
      </c>
      <c r="D7" s="8" t="s">
        <v>38</v>
      </c>
      <c r="E7" s="8" t="s">
        <v>150</v>
      </c>
      <c r="F7" s="8" t="s">
        <v>37</v>
      </c>
      <c r="G7" s="21"/>
    </row>
    <row r="9" s="19" customFormat="1" ht="16.5">
      <c r="B9" s="19" t="s">
        <v>6</v>
      </c>
    </row>
    <row r="11" spans="2:5" ht="22.5" customHeight="1">
      <c r="B11" s="52" t="s">
        <v>7</v>
      </c>
      <c r="C11" s="52" t="s">
        <v>8</v>
      </c>
      <c r="D11" s="53">
        <f>'202-I'!D11:E11</f>
        <v>44184</v>
      </c>
      <c r="E11" s="54"/>
    </row>
    <row r="12" spans="2:5" ht="33">
      <c r="B12" s="52"/>
      <c r="C12" s="52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36" t="s">
        <v>12</v>
      </c>
      <c r="D14" s="28"/>
      <c r="E14" s="29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36" t="s">
        <v>14</v>
      </c>
      <c r="D16" s="28"/>
      <c r="E16" s="29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36" t="s">
        <v>16</v>
      </c>
      <c r="D18" s="28"/>
      <c r="E18" s="29"/>
      <c r="N18" s="4"/>
    </row>
    <row r="19" spans="2:14" ht="18">
      <c r="B19" s="23">
        <v>6</v>
      </c>
      <c r="C19" s="24" t="s">
        <v>17</v>
      </c>
      <c r="D19" s="25"/>
      <c r="E19" s="26"/>
      <c r="N19" s="4"/>
    </row>
    <row r="20" spans="2:5" ht="18">
      <c r="B20" s="27">
        <v>7</v>
      </c>
      <c r="C20" s="36" t="s">
        <v>18</v>
      </c>
      <c r="D20" s="28"/>
      <c r="E20" s="29"/>
    </row>
    <row r="21" spans="2:5" ht="18">
      <c r="B21" s="23">
        <v>8</v>
      </c>
      <c r="C21" s="24" t="s">
        <v>19</v>
      </c>
      <c r="D21" s="25"/>
      <c r="E21" s="26"/>
    </row>
    <row r="22" spans="2:5" ht="18">
      <c r="B22" s="27">
        <v>9</v>
      </c>
      <c r="C22" s="36" t="s">
        <v>20</v>
      </c>
      <c r="D22" s="28"/>
      <c r="E22" s="29"/>
    </row>
    <row r="23" spans="2:5" ht="18">
      <c r="B23" s="23">
        <v>10</v>
      </c>
      <c r="C23" s="24" t="s">
        <v>21</v>
      </c>
      <c r="D23" s="25"/>
      <c r="E23" s="26"/>
    </row>
    <row r="24" spans="2:5" ht="18">
      <c r="B24" s="27">
        <v>11</v>
      </c>
      <c r="C24" s="36" t="s">
        <v>22</v>
      </c>
      <c r="D24" s="28" t="s">
        <v>154</v>
      </c>
      <c r="E24" s="29">
        <v>0</v>
      </c>
    </row>
    <row r="25" spans="2:5" ht="18">
      <c r="B25" s="23">
        <v>12</v>
      </c>
      <c r="C25" s="24" t="s">
        <v>23</v>
      </c>
      <c r="D25" s="25" t="s">
        <v>154</v>
      </c>
      <c r="E25" s="26">
        <v>0</v>
      </c>
    </row>
    <row r="26" spans="2:5" ht="18">
      <c r="B26" s="27">
        <v>13</v>
      </c>
      <c r="C26" s="36" t="s">
        <v>24</v>
      </c>
      <c r="D26" s="28" t="s">
        <v>154</v>
      </c>
      <c r="E26" s="29">
        <v>0</v>
      </c>
    </row>
    <row r="27" spans="2:5" ht="18">
      <c r="B27" s="23">
        <v>14</v>
      </c>
      <c r="C27" s="24" t="s">
        <v>25</v>
      </c>
      <c r="D27" s="25" t="s">
        <v>154</v>
      </c>
      <c r="E27" s="26">
        <v>0</v>
      </c>
    </row>
    <row r="28" spans="2:5" ht="18">
      <c r="B28" s="27">
        <v>15</v>
      </c>
      <c r="C28" s="36" t="s">
        <v>26</v>
      </c>
      <c r="D28" s="28"/>
      <c r="E28" s="29"/>
    </row>
    <row r="29" spans="2:5" ht="18">
      <c r="B29" s="23">
        <v>16</v>
      </c>
      <c r="C29" s="24" t="s">
        <v>27</v>
      </c>
      <c r="D29" s="25"/>
      <c r="E29" s="26"/>
    </row>
    <row r="30" spans="2:5" ht="18">
      <c r="B30" s="27">
        <v>17</v>
      </c>
      <c r="C30" s="36" t="s">
        <v>28</v>
      </c>
      <c r="D30" s="28"/>
      <c r="E30" s="29"/>
    </row>
    <row r="31" spans="2:5" ht="18">
      <c r="B31" s="23">
        <v>18</v>
      </c>
      <c r="C31" s="24" t="s">
        <v>29</v>
      </c>
      <c r="D31" s="25"/>
      <c r="E31" s="26"/>
    </row>
    <row r="32" spans="2:5" ht="18">
      <c r="B32" s="27">
        <v>19</v>
      </c>
      <c r="C32" s="36" t="s">
        <v>30</v>
      </c>
      <c r="D32" s="28"/>
      <c r="E32" s="29"/>
    </row>
    <row r="33" spans="2:5" ht="18">
      <c r="B33" s="23">
        <v>20</v>
      </c>
      <c r="C33" s="24" t="s">
        <v>31</v>
      </c>
      <c r="D33" s="25"/>
      <c r="E33" s="26"/>
    </row>
    <row r="34" spans="2:5" ht="18">
      <c r="B34" s="27">
        <v>21</v>
      </c>
      <c r="C34" s="36" t="s">
        <v>32</v>
      </c>
      <c r="D34" s="28"/>
      <c r="E34" s="29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36" t="s">
        <v>34</v>
      </c>
      <c r="D36" s="28"/>
      <c r="E36" s="29"/>
    </row>
    <row r="37" spans="2:5" ht="18">
      <c r="B37" s="23" t="s">
        <v>35</v>
      </c>
      <c r="C37" s="24"/>
      <c r="D37" s="30"/>
      <c r="E37" s="31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85" zoomScaleNormal="85" zoomScalePageLayoutView="0" workbookViewId="0" topLeftCell="A17">
      <selection activeCell="D26" sqref="D2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(213 - Ida)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213</v>
      </c>
      <c r="C7" s="8" t="s">
        <v>149</v>
      </c>
      <c r="D7" s="8" t="s">
        <v>150</v>
      </c>
      <c r="E7" s="8" t="s">
        <v>38</v>
      </c>
      <c r="F7" s="8" t="s">
        <v>37</v>
      </c>
      <c r="G7" s="21"/>
    </row>
    <row r="9" s="19" customFormat="1" ht="16.5">
      <c r="B9" s="19" t="s">
        <v>6</v>
      </c>
    </row>
    <row r="11" spans="2:5" ht="22.5" customHeight="1">
      <c r="B11" s="52" t="s">
        <v>7</v>
      </c>
      <c r="C11" s="52" t="s">
        <v>8</v>
      </c>
      <c r="D11" s="53">
        <f>'202-R'!D11:E11</f>
        <v>44184</v>
      </c>
      <c r="E11" s="54"/>
    </row>
    <row r="12" spans="2:5" ht="33">
      <c r="B12" s="52"/>
      <c r="C12" s="52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36" t="s">
        <v>12</v>
      </c>
      <c r="D14" s="28"/>
      <c r="E14" s="29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36" t="s">
        <v>14</v>
      </c>
      <c r="D16" s="28"/>
      <c r="E16" s="29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36" t="s">
        <v>16</v>
      </c>
      <c r="D18" s="28"/>
      <c r="E18" s="29"/>
      <c r="M18" s="35"/>
      <c r="N18" s="4"/>
    </row>
    <row r="19" spans="2:14" ht="18">
      <c r="B19" s="23">
        <v>6</v>
      </c>
      <c r="C19" s="24" t="s">
        <v>17</v>
      </c>
      <c r="D19" s="25"/>
      <c r="E19" s="26"/>
      <c r="M19" s="35"/>
      <c r="N19" s="4"/>
    </row>
    <row r="20" spans="2:13" ht="18">
      <c r="B20" s="27">
        <v>7</v>
      </c>
      <c r="C20" s="36" t="s">
        <v>18</v>
      </c>
      <c r="D20" s="28"/>
      <c r="E20" s="29"/>
      <c r="M20" s="35"/>
    </row>
    <row r="21" spans="2:13" ht="18">
      <c r="B21" s="23">
        <v>8</v>
      </c>
      <c r="C21" s="24" t="s">
        <v>19</v>
      </c>
      <c r="D21" s="25"/>
      <c r="E21" s="26"/>
      <c r="M21" s="35"/>
    </row>
    <row r="22" spans="2:13" ht="18">
      <c r="B22" s="27">
        <v>9</v>
      </c>
      <c r="C22" s="36" t="s">
        <v>20</v>
      </c>
      <c r="D22" s="28"/>
      <c r="E22" s="29"/>
      <c r="M22" s="35"/>
    </row>
    <row r="23" spans="2:13" ht="18">
      <c r="B23" s="23">
        <v>10</v>
      </c>
      <c r="C23" s="24" t="s">
        <v>21</v>
      </c>
      <c r="D23" s="25" t="s">
        <v>154</v>
      </c>
      <c r="E23" s="26">
        <v>0</v>
      </c>
      <c r="M23" s="35"/>
    </row>
    <row r="24" spans="2:13" ht="18">
      <c r="B24" s="27">
        <v>11</v>
      </c>
      <c r="C24" s="36" t="s">
        <v>22</v>
      </c>
      <c r="D24" s="28" t="s">
        <v>154</v>
      </c>
      <c r="E24" s="29">
        <v>0</v>
      </c>
      <c r="M24" s="35"/>
    </row>
    <row r="25" spans="2:13" ht="18">
      <c r="B25" s="23">
        <v>12</v>
      </c>
      <c r="C25" s="24" t="s">
        <v>23</v>
      </c>
      <c r="D25" s="25" t="s">
        <v>154</v>
      </c>
      <c r="E25" s="26">
        <v>0</v>
      </c>
      <c r="M25" s="35"/>
    </row>
    <row r="26" spans="2:13" ht="18">
      <c r="B26" s="27">
        <v>13</v>
      </c>
      <c r="C26" s="36" t="s">
        <v>24</v>
      </c>
      <c r="D26" s="28" t="s">
        <v>154</v>
      </c>
      <c r="E26" s="29">
        <v>0</v>
      </c>
      <c r="M26" s="35"/>
    </row>
    <row r="27" spans="2:13" ht="18">
      <c r="B27" s="23">
        <v>14</v>
      </c>
      <c r="C27" s="24" t="s">
        <v>25</v>
      </c>
      <c r="D27" s="25" t="s">
        <v>154</v>
      </c>
      <c r="E27" s="26">
        <v>0</v>
      </c>
      <c r="M27" s="35"/>
    </row>
    <row r="28" spans="2:13" ht="18">
      <c r="B28" s="27">
        <v>15</v>
      </c>
      <c r="C28" s="36" t="s">
        <v>26</v>
      </c>
      <c r="D28" s="28" t="s">
        <v>154</v>
      </c>
      <c r="E28" s="29">
        <v>0</v>
      </c>
      <c r="M28" s="35"/>
    </row>
    <row r="29" spans="2:13" ht="18">
      <c r="B29" s="23">
        <v>16</v>
      </c>
      <c r="C29" s="24" t="s">
        <v>27</v>
      </c>
      <c r="D29" s="25" t="s">
        <v>154</v>
      </c>
      <c r="E29" s="26">
        <v>0</v>
      </c>
      <c r="M29" s="35"/>
    </row>
    <row r="30" spans="2:13" ht="18">
      <c r="B30" s="27">
        <v>17</v>
      </c>
      <c r="C30" s="36" t="s">
        <v>28</v>
      </c>
      <c r="D30" s="28" t="s">
        <v>154</v>
      </c>
      <c r="E30" s="29">
        <v>0</v>
      </c>
      <c r="M30" s="35"/>
    </row>
    <row r="31" spans="2:13" ht="18">
      <c r="B31" s="23">
        <v>18</v>
      </c>
      <c r="C31" s="24" t="s">
        <v>29</v>
      </c>
      <c r="D31" s="25" t="s">
        <v>154</v>
      </c>
      <c r="E31" s="26">
        <v>0</v>
      </c>
      <c r="M31" s="35"/>
    </row>
    <row r="32" spans="2:13" ht="18">
      <c r="B32" s="27">
        <v>19</v>
      </c>
      <c r="C32" s="36" t="s">
        <v>30</v>
      </c>
      <c r="D32" s="28"/>
      <c r="E32" s="29"/>
      <c r="M32" s="35"/>
    </row>
    <row r="33" spans="2:13" ht="18">
      <c r="B33" s="23">
        <v>20</v>
      </c>
      <c r="C33" s="24" t="s">
        <v>31</v>
      </c>
      <c r="D33" s="25"/>
      <c r="E33" s="26"/>
      <c r="M33" s="35"/>
    </row>
    <row r="34" spans="2:13" ht="18">
      <c r="B34" s="27">
        <v>21</v>
      </c>
      <c r="C34" s="36" t="s">
        <v>32</v>
      </c>
      <c r="D34" s="28"/>
      <c r="E34" s="29"/>
      <c r="M34" s="35"/>
    </row>
    <row r="35" spans="2:13" ht="18">
      <c r="B35" s="23">
        <v>22</v>
      </c>
      <c r="C35" s="24" t="s">
        <v>33</v>
      </c>
      <c r="D35" s="25"/>
      <c r="E35" s="26"/>
      <c r="M35" s="35"/>
    </row>
    <row r="36" spans="2:13" ht="18">
      <c r="B36" s="27">
        <v>23</v>
      </c>
      <c r="C36" s="36" t="s">
        <v>34</v>
      </c>
      <c r="D36" s="28"/>
      <c r="E36" s="29"/>
      <c r="M36" s="35"/>
    </row>
    <row r="37" spans="2:5" ht="18">
      <c r="B37" s="23" t="s">
        <v>35</v>
      </c>
      <c r="C37" s="24"/>
      <c r="D37" s="30"/>
      <c r="E37" s="31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7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(213 - Regreso)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213</v>
      </c>
      <c r="C7" s="8" t="s">
        <v>36</v>
      </c>
      <c r="D7" s="8" t="s">
        <v>38</v>
      </c>
      <c r="E7" s="8" t="s">
        <v>150</v>
      </c>
      <c r="F7" s="8" t="s">
        <v>37</v>
      </c>
      <c r="G7" s="21"/>
    </row>
    <row r="9" s="19" customFormat="1" ht="16.5">
      <c r="B9" s="19" t="s">
        <v>6</v>
      </c>
    </row>
    <row r="11" spans="2:5" ht="22.5" customHeight="1">
      <c r="B11" s="52" t="s">
        <v>7</v>
      </c>
      <c r="C11" s="52" t="s">
        <v>8</v>
      </c>
      <c r="D11" s="53">
        <f>'212-I'!D11:E11</f>
        <v>44184</v>
      </c>
      <c r="E11" s="54"/>
    </row>
    <row r="12" spans="2:5" ht="33">
      <c r="B12" s="52"/>
      <c r="C12" s="52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36" t="s">
        <v>12</v>
      </c>
      <c r="D14" s="28"/>
      <c r="E14" s="29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36" t="s">
        <v>14</v>
      </c>
      <c r="D16" s="28"/>
      <c r="E16" s="29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36" t="s">
        <v>16</v>
      </c>
      <c r="D18" s="28"/>
      <c r="E18" s="29"/>
      <c r="N18" s="4"/>
    </row>
    <row r="19" spans="2:14" ht="18">
      <c r="B19" s="23">
        <v>6</v>
      </c>
      <c r="C19" s="24" t="s">
        <v>17</v>
      </c>
      <c r="D19" s="25"/>
      <c r="E19" s="26"/>
      <c r="N19" s="4"/>
    </row>
    <row r="20" spans="2:5" ht="18">
      <c r="B20" s="27">
        <v>7</v>
      </c>
      <c r="C20" s="36" t="s">
        <v>18</v>
      </c>
      <c r="D20" s="28"/>
      <c r="E20" s="29"/>
    </row>
    <row r="21" spans="2:5" ht="18">
      <c r="B21" s="23">
        <v>8</v>
      </c>
      <c r="C21" s="24" t="s">
        <v>19</v>
      </c>
      <c r="D21" s="25"/>
      <c r="E21" s="26"/>
    </row>
    <row r="22" spans="2:5" ht="18">
      <c r="B22" s="27">
        <v>9</v>
      </c>
      <c r="C22" s="36" t="s">
        <v>20</v>
      </c>
      <c r="D22" s="28"/>
      <c r="E22" s="29"/>
    </row>
    <row r="23" spans="2:5" ht="18">
      <c r="B23" s="23">
        <v>10</v>
      </c>
      <c r="C23" s="24" t="s">
        <v>21</v>
      </c>
      <c r="D23" s="25"/>
      <c r="E23" s="26"/>
    </row>
    <row r="24" spans="2:5" ht="18">
      <c r="B24" s="27">
        <v>11</v>
      </c>
      <c r="C24" s="36" t="s">
        <v>22</v>
      </c>
      <c r="D24" s="28" t="s">
        <v>154</v>
      </c>
      <c r="E24" s="29">
        <v>0</v>
      </c>
    </row>
    <row r="25" spans="2:5" ht="18">
      <c r="B25" s="23">
        <v>12</v>
      </c>
      <c r="C25" s="24" t="s">
        <v>23</v>
      </c>
      <c r="D25" s="25" t="s">
        <v>154</v>
      </c>
      <c r="E25" s="26">
        <v>0</v>
      </c>
    </row>
    <row r="26" spans="2:5" ht="18">
      <c r="B26" s="27">
        <v>13</v>
      </c>
      <c r="C26" s="36" t="s">
        <v>24</v>
      </c>
      <c r="D26" s="28" t="s">
        <v>154</v>
      </c>
      <c r="E26" s="29">
        <v>0</v>
      </c>
    </row>
    <row r="27" spans="2:5" ht="18">
      <c r="B27" s="23">
        <v>14</v>
      </c>
      <c r="C27" s="24" t="s">
        <v>25</v>
      </c>
      <c r="D27" s="25" t="s">
        <v>154</v>
      </c>
      <c r="E27" s="26">
        <v>0</v>
      </c>
    </row>
    <row r="28" spans="2:5" ht="18">
      <c r="B28" s="27">
        <v>15</v>
      </c>
      <c r="C28" s="36" t="s">
        <v>26</v>
      </c>
      <c r="D28" s="28" t="s">
        <v>154</v>
      </c>
      <c r="E28" s="29">
        <v>0</v>
      </c>
    </row>
    <row r="29" spans="2:5" ht="18">
      <c r="B29" s="23">
        <v>16</v>
      </c>
      <c r="C29" s="24" t="s">
        <v>27</v>
      </c>
      <c r="D29" s="25" t="s">
        <v>154</v>
      </c>
      <c r="E29" s="26">
        <v>0</v>
      </c>
    </row>
    <row r="30" spans="2:5" ht="18">
      <c r="B30" s="27">
        <v>17</v>
      </c>
      <c r="C30" s="36" t="s">
        <v>28</v>
      </c>
      <c r="D30" s="28" t="s">
        <v>154</v>
      </c>
      <c r="E30" s="29">
        <v>0</v>
      </c>
    </row>
    <row r="31" spans="2:5" ht="18">
      <c r="B31" s="23">
        <v>18</v>
      </c>
      <c r="C31" s="24" t="s">
        <v>29</v>
      </c>
      <c r="D31" s="25" t="s">
        <v>154</v>
      </c>
      <c r="E31" s="26">
        <v>0</v>
      </c>
    </row>
    <row r="32" spans="2:5" ht="18">
      <c r="B32" s="27">
        <v>19</v>
      </c>
      <c r="C32" s="36" t="s">
        <v>30</v>
      </c>
      <c r="D32" s="28" t="s">
        <v>154</v>
      </c>
      <c r="E32" s="29">
        <v>0</v>
      </c>
    </row>
    <row r="33" spans="2:5" ht="18">
      <c r="B33" s="23">
        <v>20</v>
      </c>
      <c r="C33" s="24" t="s">
        <v>31</v>
      </c>
      <c r="D33" s="25"/>
      <c r="E33" s="26"/>
    </row>
    <row r="34" spans="2:5" ht="18">
      <c r="B34" s="27">
        <v>21</v>
      </c>
      <c r="C34" s="36" t="s">
        <v>32</v>
      </c>
      <c r="D34" s="28"/>
      <c r="E34" s="29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36" t="s">
        <v>34</v>
      </c>
      <c r="D36" s="28"/>
      <c r="E36" s="29"/>
    </row>
    <row r="37" spans="2:5" ht="18">
      <c r="B37" s="23" t="s">
        <v>35</v>
      </c>
      <c r="C37" s="24"/>
      <c r="D37" s="30"/>
      <c r="E37" s="31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(215 - Ida)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215</v>
      </c>
      <c r="C7" s="8" t="s">
        <v>149</v>
      </c>
      <c r="D7" s="8" t="s">
        <v>152</v>
      </c>
      <c r="E7" s="8" t="s">
        <v>155</v>
      </c>
      <c r="F7" s="8" t="s">
        <v>37</v>
      </c>
      <c r="G7" s="21"/>
    </row>
    <row r="9" s="19" customFormat="1" ht="16.5">
      <c r="B9" s="19" t="s">
        <v>6</v>
      </c>
    </row>
    <row r="11" spans="2:5" ht="16.5">
      <c r="B11" s="52" t="s">
        <v>7</v>
      </c>
      <c r="C11" s="52" t="s">
        <v>8</v>
      </c>
      <c r="D11" s="53">
        <f>'202-I'!D11:E11</f>
        <v>44184</v>
      </c>
      <c r="E11" s="54"/>
    </row>
    <row r="12" spans="2:5" ht="33">
      <c r="B12" s="52"/>
      <c r="C12" s="52"/>
      <c r="D12" s="22" t="s">
        <v>9</v>
      </c>
      <c r="E12" s="22" t="s">
        <v>10</v>
      </c>
    </row>
    <row r="13" spans="2:5" ht="18">
      <c r="B13" s="23">
        <v>0</v>
      </c>
      <c r="C13" s="24" t="s">
        <v>11</v>
      </c>
      <c r="D13" s="25"/>
      <c r="E13" s="26"/>
    </row>
    <row r="14" spans="2:14" ht="18">
      <c r="B14" s="27">
        <v>1</v>
      </c>
      <c r="C14" s="36" t="s">
        <v>12</v>
      </c>
      <c r="D14" s="28"/>
      <c r="E14" s="29"/>
      <c r="N14" s="4"/>
    </row>
    <row r="15" spans="2:14" ht="18">
      <c r="B15" s="23">
        <v>2</v>
      </c>
      <c r="C15" s="24" t="s">
        <v>13</v>
      </c>
      <c r="D15" s="25"/>
      <c r="E15" s="26"/>
      <c r="N15" s="4"/>
    </row>
    <row r="16" spans="2:14" ht="18">
      <c r="B16" s="27">
        <v>3</v>
      </c>
      <c r="C16" s="36" t="s">
        <v>14</v>
      </c>
      <c r="D16" s="28"/>
      <c r="E16" s="29"/>
      <c r="N16" s="4"/>
    </row>
    <row r="17" spans="2:14" ht="18">
      <c r="B17" s="23">
        <v>4</v>
      </c>
      <c r="C17" s="24" t="s">
        <v>15</v>
      </c>
      <c r="D17" s="25"/>
      <c r="E17" s="26"/>
      <c r="N17" s="4"/>
    </row>
    <row r="18" spans="2:14" ht="18">
      <c r="B18" s="27">
        <v>5</v>
      </c>
      <c r="C18" s="36" t="s">
        <v>16</v>
      </c>
      <c r="D18" s="28"/>
      <c r="E18" s="29"/>
      <c r="N18" s="4"/>
    </row>
    <row r="19" spans="2:14" ht="18">
      <c r="B19" s="23">
        <v>6</v>
      </c>
      <c r="C19" s="24" t="s">
        <v>17</v>
      </c>
      <c r="D19" s="25"/>
      <c r="E19" s="26"/>
      <c r="N19" s="4"/>
    </row>
    <row r="20" spans="2:5" ht="18">
      <c r="B20" s="27">
        <v>7</v>
      </c>
      <c r="C20" s="36" t="s">
        <v>18</v>
      </c>
      <c r="D20" s="28"/>
      <c r="E20" s="29"/>
    </row>
    <row r="21" spans="2:5" ht="18">
      <c r="B21" s="23">
        <v>8</v>
      </c>
      <c r="C21" s="24" t="s">
        <v>19</v>
      </c>
      <c r="D21" s="25"/>
      <c r="E21" s="26"/>
    </row>
    <row r="22" spans="2:5" ht="18">
      <c r="B22" s="27">
        <v>9</v>
      </c>
      <c r="C22" s="36" t="s">
        <v>20</v>
      </c>
      <c r="D22" s="28"/>
      <c r="E22" s="29"/>
    </row>
    <row r="23" spans="2:5" ht="18">
      <c r="B23" s="23">
        <v>10</v>
      </c>
      <c r="C23" s="24" t="s">
        <v>21</v>
      </c>
      <c r="D23" s="25"/>
      <c r="E23" s="26"/>
    </row>
    <row r="24" spans="2:5" ht="18">
      <c r="B24" s="27">
        <v>11</v>
      </c>
      <c r="C24" s="36" t="s">
        <v>22</v>
      </c>
      <c r="D24" s="28" t="s">
        <v>154</v>
      </c>
      <c r="E24" s="29">
        <v>0</v>
      </c>
    </row>
    <row r="25" spans="2:5" ht="18">
      <c r="B25" s="23">
        <v>12</v>
      </c>
      <c r="C25" s="24" t="s">
        <v>23</v>
      </c>
      <c r="D25" s="25" t="s">
        <v>154</v>
      </c>
      <c r="E25" s="26">
        <v>0</v>
      </c>
    </row>
    <row r="26" spans="2:5" ht="18">
      <c r="B26" s="27">
        <v>13</v>
      </c>
      <c r="C26" s="36" t="s">
        <v>24</v>
      </c>
      <c r="D26" s="28" t="s">
        <v>154</v>
      </c>
      <c r="E26" s="29">
        <v>0</v>
      </c>
    </row>
    <row r="27" spans="2:5" ht="18">
      <c r="B27" s="23">
        <v>14</v>
      </c>
      <c r="C27" s="24" t="s">
        <v>25</v>
      </c>
      <c r="D27" s="25" t="s">
        <v>154</v>
      </c>
      <c r="E27" s="26">
        <v>0</v>
      </c>
    </row>
    <row r="28" spans="2:5" ht="18">
      <c r="B28" s="27">
        <v>15</v>
      </c>
      <c r="C28" s="36" t="s">
        <v>26</v>
      </c>
      <c r="D28" s="28" t="s">
        <v>154</v>
      </c>
      <c r="E28" s="29">
        <v>0</v>
      </c>
    </row>
    <row r="29" spans="2:5" ht="18">
      <c r="B29" s="23">
        <v>16</v>
      </c>
      <c r="C29" s="24" t="s">
        <v>27</v>
      </c>
      <c r="D29" s="25" t="s">
        <v>154</v>
      </c>
      <c r="E29" s="26">
        <v>0</v>
      </c>
    </row>
    <row r="30" spans="2:5" ht="18">
      <c r="B30" s="27">
        <v>17</v>
      </c>
      <c r="C30" s="36" t="s">
        <v>28</v>
      </c>
      <c r="D30" s="28" t="s">
        <v>154</v>
      </c>
      <c r="E30" s="29">
        <v>0</v>
      </c>
    </row>
    <row r="31" spans="2:5" ht="18">
      <c r="B31" s="23">
        <v>18</v>
      </c>
      <c r="C31" s="24" t="s">
        <v>29</v>
      </c>
      <c r="D31" s="25" t="s">
        <v>154</v>
      </c>
      <c r="E31" s="26">
        <v>0</v>
      </c>
    </row>
    <row r="32" spans="2:5" ht="18">
      <c r="B32" s="27">
        <v>19</v>
      </c>
      <c r="C32" s="36" t="s">
        <v>30</v>
      </c>
      <c r="D32" s="28"/>
      <c r="E32" s="29"/>
    </row>
    <row r="33" spans="2:5" ht="18">
      <c r="B33" s="23">
        <v>20</v>
      </c>
      <c r="C33" s="24" t="s">
        <v>31</v>
      </c>
      <c r="D33" s="25"/>
      <c r="E33" s="26"/>
    </row>
    <row r="34" spans="2:5" ht="18">
      <c r="B34" s="27">
        <v>21</v>
      </c>
      <c r="C34" s="36" t="s">
        <v>32</v>
      </c>
      <c r="D34" s="28"/>
      <c r="E34" s="29"/>
    </row>
    <row r="35" spans="2:5" ht="18">
      <c r="B35" s="23">
        <v>22</v>
      </c>
      <c r="C35" s="24" t="s">
        <v>33</v>
      </c>
      <c r="D35" s="25"/>
      <c r="E35" s="26"/>
    </row>
    <row r="36" spans="2:5" ht="18">
      <c r="B36" s="27">
        <v>23</v>
      </c>
      <c r="C36" s="36" t="s">
        <v>34</v>
      </c>
      <c r="D36" s="28"/>
      <c r="E36" s="29"/>
    </row>
    <row r="37" spans="2:5" ht="18">
      <c r="B37" s="23" t="s">
        <v>35</v>
      </c>
      <c r="C37" s="24"/>
      <c r="D37" s="30"/>
      <c r="E37" s="31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2" dxfId="0">
      <formula>C7=""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1" t="str">
        <f>"PROGRAMA DE OPERACIÓN DEL SERVICIO ("&amp;B7&amp;" - "&amp;C7&amp;")"</f>
        <v>PROGRAMA DE OPERACIÓN DEL SERVICIO (216 - Regreso)</v>
      </c>
      <c r="C2" s="51"/>
      <c r="D2" s="51"/>
      <c r="E2" s="51"/>
      <c r="F2" s="51"/>
      <c r="G2" s="51"/>
      <c r="H2" s="51"/>
      <c r="I2" s="51"/>
    </row>
    <row r="4" s="19" customFormat="1" ht="16.5">
      <c r="B4" s="19" t="s">
        <v>0</v>
      </c>
    </row>
    <row r="6" spans="2:7" ht="16.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6.5">
      <c r="B7" s="8">
        <v>216</v>
      </c>
      <c r="C7" s="8" t="s">
        <v>36</v>
      </c>
      <c r="D7" s="8" t="s">
        <v>156</v>
      </c>
      <c r="E7" s="8" t="s">
        <v>152</v>
      </c>
      <c r="F7" s="8" t="s">
        <v>37</v>
      </c>
      <c r="G7" s="21"/>
    </row>
    <row r="9" s="19" customFormat="1" ht="16.5">
      <c r="B9" s="19" t="s">
        <v>6</v>
      </c>
    </row>
    <row r="11" spans="2:9" ht="16.5">
      <c r="B11" s="52" t="s">
        <v>7</v>
      </c>
      <c r="C11" s="52" t="s">
        <v>8</v>
      </c>
      <c r="D11" s="53">
        <f>'202-I'!D11:E11</f>
        <v>44184</v>
      </c>
      <c r="E11" s="54"/>
      <c r="F11" s="4"/>
      <c r="G11" s="4"/>
      <c r="H11" s="4"/>
      <c r="I11" s="4"/>
    </row>
    <row r="12" spans="2:9" ht="33">
      <c r="B12" s="52"/>
      <c r="C12" s="52"/>
      <c r="D12" s="22" t="s">
        <v>9</v>
      </c>
      <c r="E12" s="22" t="s">
        <v>10</v>
      </c>
      <c r="F12" s="4"/>
      <c r="G12" s="4"/>
      <c r="H12" s="4"/>
      <c r="I12" s="4"/>
    </row>
    <row r="13" spans="2:9" ht="18">
      <c r="B13" s="23">
        <v>0</v>
      </c>
      <c r="C13" s="24" t="s">
        <v>11</v>
      </c>
      <c r="D13" s="25"/>
      <c r="E13" s="26"/>
      <c r="F13" s="4"/>
      <c r="G13" s="4"/>
      <c r="H13" s="4"/>
      <c r="I13" s="4"/>
    </row>
    <row r="14" spans="2:14" ht="18">
      <c r="B14" s="27">
        <v>1</v>
      </c>
      <c r="C14" s="36" t="s">
        <v>12</v>
      </c>
      <c r="D14" s="28"/>
      <c r="E14" s="29"/>
      <c r="F14" s="4"/>
      <c r="G14" s="4"/>
      <c r="H14" s="4"/>
      <c r="I14" s="4"/>
      <c r="N14" s="4"/>
    </row>
    <row r="15" spans="2:14" ht="18">
      <c r="B15" s="23">
        <v>2</v>
      </c>
      <c r="C15" s="24" t="s">
        <v>13</v>
      </c>
      <c r="D15" s="25"/>
      <c r="E15" s="26"/>
      <c r="F15" s="4"/>
      <c r="G15" s="4"/>
      <c r="H15" s="4"/>
      <c r="I15" s="4"/>
      <c r="N15" s="4"/>
    </row>
    <row r="16" spans="2:14" ht="18">
      <c r="B16" s="27">
        <v>3</v>
      </c>
      <c r="C16" s="36" t="s">
        <v>14</v>
      </c>
      <c r="D16" s="28"/>
      <c r="E16" s="29"/>
      <c r="F16" s="4"/>
      <c r="G16" s="4"/>
      <c r="H16" s="4"/>
      <c r="I16" s="4"/>
      <c r="N16" s="4"/>
    </row>
    <row r="17" spans="2:14" ht="18">
      <c r="B17" s="23">
        <v>4</v>
      </c>
      <c r="C17" s="24" t="s">
        <v>15</v>
      </c>
      <c r="D17" s="25"/>
      <c r="E17" s="26"/>
      <c r="F17" s="4"/>
      <c r="G17" s="4"/>
      <c r="H17" s="4"/>
      <c r="I17" s="4"/>
      <c r="N17" s="4"/>
    </row>
    <row r="18" spans="2:14" ht="18">
      <c r="B18" s="27">
        <v>5</v>
      </c>
      <c r="C18" s="36" t="s">
        <v>16</v>
      </c>
      <c r="D18" s="28"/>
      <c r="E18" s="29"/>
      <c r="F18" s="4"/>
      <c r="G18" s="4"/>
      <c r="H18" s="4"/>
      <c r="I18" s="4"/>
      <c r="N18" s="4"/>
    </row>
    <row r="19" spans="2:14" ht="18">
      <c r="B19" s="23">
        <v>6</v>
      </c>
      <c r="C19" s="24" t="s">
        <v>17</v>
      </c>
      <c r="D19" s="25"/>
      <c r="E19" s="26"/>
      <c r="F19" s="4"/>
      <c r="G19" s="4"/>
      <c r="H19" s="4"/>
      <c r="I19" s="4"/>
      <c r="N19" s="4"/>
    </row>
    <row r="20" spans="2:9" ht="16.5">
      <c r="B20" s="27">
        <v>7</v>
      </c>
      <c r="C20" s="36" t="s">
        <v>18</v>
      </c>
      <c r="D20" s="28"/>
      <c r="E20" s="28"/>
      <c r="F20" s="4"/>
      <c r="G20" s="4"/>
      <c r="H20" s="4"/>
      <c r="I20" s="4"/>
    </row>
    <row r="21" spans="2:9" ht="16.5">
      <c r="B21" s="23">
        <v>8</v>
      </c>
      <c r="C21" s="24" t="s">
        <v>19</v>
      </c>
      <c r="D21" s="25"/>
      <c r="E21" s="25"/>
      <c r="F21" s="4"/>
      <c r="G21" s="4"/>
      <c r="H21" s="4"/>
      <c r="I21" s="4"/>
    </row>
    <row r="22" spans="2:9" ht="16.5">
      <c r="B22" s="27">
        <v>9</v>
      </c>
      <c r="C22" s="36" t="s">
        <v>20</v>
      </c>
      <c r="D22" s="28"/>
      <c r="E22" s="28"/>
      <c r="F22" s="4"/>
      <c r="G22" s="4"/>
      <c r="H22" s="4"/>
      <c r="I22" s="4"/>
    </row>
    <row r="23" spans="2:9" ht="16.5">
      <c r="B23" s="23">
        <v>10</v>
      </c>
      <c r="C23" s="24" t="s">
        <v>21</v>
      </c>
      <c r="D23" s="25"/>
      <c r="E23" s="25"/>
      <c r="F23" s="4"/>
      <c r="G23" s="4"/>
      <c r="H23" s="4"/>
      <c r="I23" s="4"/>
    </row>
    <row r="24" spans="2:9" ht="16.5">
      <c r="B24" s="27">
        <v>11</v>
      </c>
      <c r="C24" s="36" t="s">
        <v>22</v>
      </c>
      <c r="D24" s="28"/>
      <c r="E24" s="28"/>
      <c r="F24" s="4"/>
      <c r="G24" s="4"/>
      <c r="H24" s="4"/>
      <c r="I24" s="4"/>
    </row>
    <row r="25" spans="2:9" ht="16.5">
      <c r="B25" s="23">
        <v>12</v>
      </c>
      <c r="C25" s="24" t="s">
        <v>23</v>
      </c>
      <c r="D25" s="25" t="s">
        <v>154</v>
      </c>
      <c r="E25" s="25">
        <v>0</v>
      </c>
      <c r="F25" s="4"/>
      <c r="G25" s="4"/>
      <c r="H25" s="4"/>
      <c r="I25" s="4"/>
    </row>
    <row r="26" spans="2:9" ht="16.5">
      <c r="B26" s="27">
        <v>13</v>
      </c>
      <c r="C26" s="36" t="s">
        <v>24</v>
      </c>
      <c r="D26" s="28" t="s">
        <v>154</v>
      </c>
      <c r="E26" s="28">
        <v>0</v>
      </c>
      <c r="F26" s="4"/>
      <c r="G26" s="4"/>
      <c r="H26" s="4"/>
      <c r="I26" s="4"/>
    </row>
    <row r="27" spans="2:9" ht="16.5">
      <c r="B27" s="23">
        <v>14</v>
      </c>
      <c r="C27" s="24" t="s">
        <v>25</v>
      </c>
      <c r="D27" s="25" t="s">
        <v>154</v>
      </c>
      <c r="E27" s="25">
        <v>0</v>
      </c>
      <c r="F27" s="4"/>
      <c r="G27" s="4"/>
      <c r="H27" s="4"/>
      <c r="I27" s="4"/>
    </row>
    <row r="28" spans="2:9" ht="16.5">
      <c r="B28" s="27">
        <v>15</v>
      </c>
      <c r="C28" s="36" t="s">
        <v>26</v>
      </c>
      <c r="D28" s="28" t="s">
        <v>154</v>
      </c>
      <c r="E28" s="28">
        <v>0</v>
      </c>
      <c r="F28" s="4"/>
      <c r="G28" s="4"/>
      <c r="H28" s="4"/>
      <c r="I28" s="4"/>
    </row>
    <row r="29" spans="2:9" ht="16.5">
      <c r="B29" s="23">
        <v>16</v>
      </c>
      <c r="C29" s="24" t="s">
        <v>27</v>
      </c>
      <c r="D29" s="25" t="s">
        <v>154</v>
      </c>
      <c r="E29" s="25">
        <v>0</v>
      </c>
      <c r="F29" s="4"/>
      <c r="G29" s="4"/>
      <c r="H29" s="4"/>
      <c r="I29" s="4"/>
    </row>
    <row r="30" spans="2:9" ht="16.5">
      <c r="B30" s="27">
        <v>17</v>
      </c>
      <c r="C30" s="36" t="s">
        <v>28</v>
      </c>
      <c r="D30" s="28" t="s">
        <v>154</v>
      </c>
      <c r="E30" s="28">
        <v>0</v>
      </c>
      <c r="F30" s="4"/>
      <c r="G30" s="4"/>
      <c r="H30" s="4"/>
      <c r="I30" s="4"/>
    </row>
    <row r="31" spans="2:9" ht="16.5">
      <c r="B31" s="23">
        <v>18</v>
      </c>
      <c r="C31" s="24" t="s">
        <v>29</v>
      </c>
      <c r="D31" s="25" t="s">
        <v>154</v>
      </c>
      <c r="E31" s="25">
        <v>0</v>
      </c>
      <c r="F31" s="4"/>
      <c r="G31" s="4"/>
      <c r="H31" s="4"/>
      <c r="I31" s="4"/>
    </row>
    <row r="32" spans="2:9" ht="16.5">
      <c r="B32" s="27">
        <v>19</v>
      </c>
      <c r="C32" s="36" t="s">
        <v>30</v>
      </c>
      <c r="D32" s="28" t="s">
        <v>154</v>
      </c>
      <c r="E32" s="28">
        <v>0</v>
      </c>
      <c r="F32" s="4"/>
      <c r="G32" s="4"/>
      <c r="H32" s="4"/>
      <c r="I32" s="4"/>
    </row>
    <row r="33" spans="2:9" ht="16.5">
      <c r="B33" s="23">
        <v>20</v>
      </c>
      <c r="C33" s="24" t="s">
        <v>31</v>
      </c>
      <c r="D33" s="25"/>
      <c r="E33" s="25"/>
      <c r="F33" s="4"/>
      <c r="G33" s="4"/>
      <c r="H33" s="4"/>
      <c r="I33" s="4"/>
    </row>
    <row r="34" spans="2:9" ht="18">
      <c r="B34" s="27">
        <v>21</v>
      </c>
      <c r="C34" s="36" t="s">
        <v>32</v>
      </c>
      <c r="D34" s="28"/>
      <c r="E34" s="29"/>
      <c r="F34" s="4"/>
      <c r="G34" s="4"/>
      <c r="H34" s="4"/>
      <c r="I34" s="4"/>
    </row>
    <row r="35" spans="2:9" ht="18">
      <c r="B35" s="23">
        <v>22</v>
      </c>
      <c r="C35" s="24" t="s">
        <v>33</v>
      </c>
      <c r="D35" s="25"/>
      <c r="E35" s="26"/>
      <c r="F35" s="4"/>
      <c r="G35" s="4"/>
      <c r="H35" s="4"/>
      <c r="I35" s="4"/>
    </row>
    <row r="36" spans="2:9" ht="18">
      <c r="B36" s="27">
        <v>23</v>
      </c>
      <c r="C36" s="36" t="s">
        <v>34</v>
      </c>
      <c r="D36" s="28"/>
      <c r="E36" s="29"/>
      <c r="F36" s="4"/>
      <c r="G36" s="4"/>
      <c r="H36" s="4"/>
      <c r="I36" s="4"/>
    </row>
    <row r="37" spans="2:9" ht="18">
      <c r="B37" s="23" t="s">
        <v>35</v>
      </c>
      <c r="C37" s="24"/>
      <c r="D37" s="30"/>
      <c r="E37" s="31">
        <f>+SUM(E13:E36)</f>
        <v>0</v>
      </c>
      <c r="F37" s="4"/>
      <c r="G37" s="4"/>
      <c r="H37" s="4"/>
      <c r="I37" s="4"/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P59"/>
  <sheetViews>
    <sheetView zoomScalePageLayoutView="0" workbookViewId="0" topLeftCell="A19">
      <selection activeCell="L10" sqref="L10"/>
    </sheetView>
  </sheetViews>
  <sheetFormatPr defaultColWidth="11.421875" defaultRowHeight="15"/>
  <cols>
    <col min="1" max="1" width="14.57421875" style="0" bestFit="1" customWidth="1"/>
    <col min="3" max="3" width="7.00390625" style="0" bestFit="1" customWidth="1"/>
    <col min="5" max="5" width="6.28125" style="0" bestFit="1" customWidth="1"/>
    <col min="6" max="6" width="7.28125" style="0" bestFit="1" customWidth="1"/>
    <col min="8" max="9" width="1.8515625" style="0" bestFit="1" customWidth="1"/>
    <col min="10" max="10" width="7.28125" style="0" bestFit="1" customWidth="1"/>
    <col min="11" max="11" width="6.28125" style="0" bestFit="1" customWidth="1"/>
    <col min="13" max="13" width="17.57421875" style="0" customWidth="1"/>
    <col min="14" max="14" width="22.421875" style="0" customWidth="1"/>
    <col min="15" max="15" width="3.00390625" style="0" customWidth="1"/>
    <col min="16" max="16" width="12.57421875" style="0" customWidth="1"/>
    <col min="17" max="17" width="5.8515625" style="0" customWidth="1"/>
    <col min="18" max="18" width="5.28125" style="0" customWidth="1"/>
    <col min="19" max="19" width="5.8515625" style="0" customWidth="1"/>
    <col min="20" max="20" width="5.28125" style="0" customWidth="1"/>
    <col min="21" max="21" width="5.8515625" style="0" customWidth="1"/>
    <col min="22" max="22" width="5.28125" style="0" customWidth="1"/>
    <col min="23" max="23" width="5.8515625" style="0" customWidth="1"/>
    <col min="24" max="24" width="5.28125" style="0" customWidth="1"/>
    <col min="25" max="25" width="5.851562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8515625" style="0" customWidth="1"/>
    <col min="30" max="30" width="5.28125" style="0" customWidth="1"/>
    <col min="31" max="31" width="5.8515625" style="0" customWidth="1"/>
    <col min="32" max="32" width="5.28125" style="0" customWidth="1"/>
    <col min="33" max="33" width="5.8515625" style="0" customWidth="1"/>
    <col min="34" max="34" width="5.28125" style="0" customWidth="1"/>
    <col min="35" max="35" width="5.8515625" style="0" customWidth="1"/>
    <col min="36" max="36" width="5.28125" style="0" customWidth="1"/>
    <col min="37" max="37" width="5.8515625" style="0" customWidth="1"/>
    <col min="38" max="38" width="5.28125" style="0" customWidth="1"/>
    <col min="39" max="39" width="5.8515625" style="0" customWidth="1"/>
    <col min="40" max="40" width="5.28125" style="0" customWidth="1"/>
    <col min="41" max="41" width="5.8515625" style="0" customWidth="1"/>
    <col min="42" max="42" width="12.57421875" style="0" bestFit="1" customWidth="1"/>
  </cols>
  <sheetData>
    <row r="2" ht="15">
      <c r="A2" t="s">
        <v>80</v>
      </c>
    </row>
    <row r="3" spans="1:14" ht="15">
      <c r="A3" t="s">
        <v>81</v>
      </c>
      <c r="C3" s="32" t="s">
        <v>138</v>
      </c>
      <c r="D3" s="32"/>
      <c r="E3" s="32" t="s">
        <v>139</v>
      </c>
      <c r="F3" s="32" t="s">
        <v>140</v>
      </c>
      <c r="G3" s="32"/>
      <c r="H3" s="32"/>
      <c r="I3" s="32"/>
      <c r="J3" s="32" t="s">
        <v>140</v>
      </c>
      <c r="K3" s="32" t="s">
        <v>139</v>
      </c>
      <c r="M3" s="33" t="s">
        <v>143</v>
      </c>
      <c r="N3" s="33" t="s">
        <v>144</v>
      </c>
    </row>
    <row r="4" spans="1:16" ht="15">
      <c r="A4" t="s">
        <v>82</v>
      </c>
      <c r="C4" s="32" t="str">
        <f>+A4</f>
        <v>D 201-I</v>
      </c>
      <c r="D4" s="32"/>
      <c r="E4" s="32" t="str">
        <f>+LEFT(C4,1)</f>
        <v>D</v>
      </c>
      <c r="F4" s="32" t="str">
        <f>+RIGHT(C4,6)</f>
        <v> 201-I</v>
      </c>
      <c r="G4" s="32"/>
      <c r="H4" s="32">
        <f>+LEN(C4)</f>
        <v>7</v>
      </c>
      <c r="I4" s="32">
        <f>+LEN(F4)</f>
        <v>6</v>
      </c>
      <c r="J4" s="32" t="str">
        <f>+IF(H4&gt;7,RIGHT(C4,6),RIGHT(C4,5))</f>
        <v>201-I</v>
      </c>
      <c r="K4" s="32" t="str">
        <f>+IF(E4="D","Si","no")</f>
        <v>Si</v>
      </c>
      <c r="M4" s="33" t="s">
        <v>141</v>
      </c>
      <c r="N4" t="s">
        <v>145</v>
      </c>
      <c r="O4" t="s">
        <v>146</v>
      </c>
      <c r="P4" t="s">
        <v>142</v>
      </c>
    </row>
    <row r="5" spans="1:16" ht="15">
      <c r="A5" t="s">
        <v>83</v>
      </c>
      <c r="C5" s="32" t="str">
        <f>+A5</f>
        <v>D 201-R</v>
      </c>
      <c r="E5" s="32" t="str">
        <f>+LEFT(C5,1)</f>
        <v>D</v>
      </c>
      <c r="F5" s="32" t="str">
        <f>+RIGHT(C5,6)</f>
        <v> 201-R</v>
      </c>
      <c r="H5" s="32">
        <f>+LEN(C5)</f>
        <v>7</v>
      </c>
      <c r="I5" s="32">
        <f>+LEN(F5)</f>
        <v>6</v>
      </c>
      <c r="J5" s="32" t="str">
        <f>+IF(H5&gt;7,RIGHT(C5,6),RIGHT(C5,5))</f>
        <v>201-R</v>
      </c>
      <c r="K5" s="32" t="str">
        <f>+IF(E5="D","Si","no")</f>
        <v>Si</v>
      </c>
      <c r="M5" s="7" t="s">
        <v>110</v>
      </c>
      <c r="N5" s="34">
        <v>1</v>
      </c>
      <c r="O5" s="34">
        <v>1</v>
      </c>
      <c r="P5" s="34">
        <v>2</v>
      </c>
    </row>
    <row r="6" spans="1:16" ht="15">
      <c r="A6" t="s">
        <v>84</v>
      </c>
      <c r="C6" s="32" t="str">
        <f aca="true" t="shared" si="0" ref="C6:C59">+A6</f>
        <v>D 202-I</v>
      </c>
      <c r="E6" s="32" t="str">
        <f aca="true" t="shared" si="1" ref="E6:E59">+LEFT(C6,1)</f>
        <v>D</v>
      </c>
      <c r="F6" s="32" t="str">
        <f aca="true" t="shared" si="2" ref="F6:F59">+RIGHT(C6,6)</f>
        <v> 202-I</v>
      </c>
      <c r="H6" s="32">
        <f aca="true" t="shared" si="3" ref="H6:H59">+LEN(C6)</f>
        <v>7</v>
      </c>
      <c r="I6" s="32">
        <f aca="true" t="shared" si="4" ref="I6:I59">+LEN(F6)</f>
        <v>6</v>
      </c>
      <c r="J6" s="32" t="str">
        <f aca="true" t="shared" si="5" ref="J6:J59">+IF(H6&gt;7,RIGHT(C6,6),RIGHT(C6,5))</f>
        <v>202-I</v>
      </c>
      <c r="K6" s="32" t="str">
        <f aca="true" t="shared" si="6" ref="K6:K59">+IF(E6="D","Si","no")</f>
        <v>Si</v>
      </c>
      <c r="M6" s="7" t="s">
        <v>111</v>
      </c>
      <c r="N6" s="34">
        <v>1</v>
      </c>
      <c r="O6" s="34">
        <v>1</v>
      </c>
      <c r="P6" s="34">
        <v>2</v>
      </c>
    </row>
    <row r="7" spans="1:16" ht="15">
      <c r="A7" t="s">
        <v>85</v>
      </c>
      <c r="C7" s="32" t="str">
        <f t="shared" si="0"/>
        <v>D 202-R</v>
      </c>
      <c r="E7" s="32" t="str">
        <f t="shared" si="1"/>
        <v>D</v>
      </c>
      <c r="F7" s="32" t="str">
        <f t="shared" si="2"/>
        <v> 202-R</v>
      </c>
      <c r="H7" s="32">
        <f t="shared" si="3"/>
        <v>7</v>
      </c>
      <c r="I7" s="32">
        <f t="shared" si="4"/>
        <v>6</v>
      </c>
      <c r="J7" s="32" t="str">
        <f t="shared" si="5"/>
        <v>202-R</v>
      </c>
      <c r="K7" s="32" t="str">
        <f t="shared" si="6"/>
        <v>Si</v>
      </c>
      <c r="M7" s="7" t="s">
        <v>112</v>
      </c>
      <c r="N7" s="34">
        <v>1</v>
      </c>
      <c r="O7" s="34">
        <v>1</v>
      </c>
      <c r="P7" s="34">
        <v>2</v>
      </c>
    </row>
    <row r="8" spans="1:16" ht="15">
      <c r="A8" t="s">
        <v>86</v>
      </c>
      <c r="C8" s="32" t="str">
        <f t="shared" si="0"/>
        <v>D 203-I</v>
      </c>
      <c r="E8" s="32" t="str">
        <f t="shared" si="1"/>
        <v>D</v>
      </c>
      <c r="F8" s="32" t="str">
        <f t="shared" si="2"/>
        <v> 203-I</v>
      </c>
      <c r="H8" s="32">
        <f t="shared" si="3"/>
        <v>7</v>
      </c>
      <c r="I8" s="32">
        <f t="shared" si="4"/>
        <v>6</v>
      </c>
      <c r="J8" s="32" t="str">
        <f t="shared" si="5"/>
        <v>203-I</v>
      </c>
      <c r="K8" s="32" t="str">
        <f t="shared" si="6"/>
        <v>Si</v>
      </c>
      <c r="M8" s="7" t="s">
        <v>113</v>
      </c>
      <c r="N8" s="34">
        <v>1</v>
      </c>
      <c r="O8" s="34">
        <v>1</v>
      </c>
      <c r="P8" s="34">
        <v>2</v>
      </c>
    </row>
    <row r="9" spans="1:16" ht="15">
      <c r="A9" t="s">
        <v>87</v>
      </c>
      <c r="C9" s="32" t="str">
        <f t="shared" si="0"/>
        <v>D 203-R</v>
      </c>
      <c r="E9" s="32" t="str">
        <f t="shared" si="1"/>
        <v>D</v>
      </c>
      <c r="F9" s="32" t="str">
        <f t="shared" si="2"/>
        <v> 203-R</v>
      </c>
      <c r="H9" s="32">
        <f t="shared" si="3"/>
        <v>7</v>
      </c>
      <c r="I9" s="32">
        <f t="shared" si="4"/>
        <v>6</v>
      </c>
      <c r="J9" s="32" t="str">
        <f t="shared" si="5"/>
        <v>203-R</v>
      </c>
      <c r="K9" s="32" t="str">
        <f t="shared" si="6"/>
        <v>Si</v>
      </c>
      <c r="M9" s="7" t="s">
        <v>114</v>
      </c>
      <c r="N9" s="34">
        <v>1</v>
      </c>
      <c r="O9" s="34">
        <v>1</v>
      </c>
      <c r="P9" s="34">
        <v>2</v>
      </c>
    </row>
    <row r="10" spans="1:16" ht="15">
      <c r="A10" t="s">
        <v>88</v>
      </c>
      <c r="C10" s="32" t="str">
        <f t="shared" si="0"/>
        <v>D 204-I</v>
      </c>
      <c r="E10" s="32" t="str">
        <f t="shared" si="1"/>
        <v>D</v>
      </c>
      <c r="F10" s="32" t="str">
        <f t="shared" si="2"/>
        <v> 204-I</v>
      </c>
      <c r="H10" s="32">
        <f t="shared" si="3"/>
        <v>7</v>
      </c>
      <c r="I10" s="32">
        <f t="shared" si="4"/>
        <v>6</v>
      </c>
      <c r="J10" s="32" t="str">
        <f t="shared" si="5"/>
        <v>204-I</v>
      </c>
      <c r="K10" s="32" t="str">
        <f t="shared" si="6"/>
        <v>Si</v>
      </c>
      <c r="M10" s="7" t="s">
        <v>115</v>
      </c>
      <c r="N10" s="34">
        <v>1</v>
      </c>
      <c r="O10" s="34">
        <v>1</v>
      </c>
      <c r="P10" s="34">
        <v>2</v>
      </c>
    </row>
    <row r="11" spans="1:16" ht="15">
      <c r="A11" t="s">
        <v>89</v>
      </c>
      <c r="C11" s="32" t="str">
        <f t="shared" si="0"/>
        <v>D 204-R</v>
      </c>
      <c r="E11" s="32" t="str">
        <f t="shared" si="1"/>
        <v>D</v>
      </c>
      <c r="F11" s="32" t="str">
        <f t="shared" si="2"/>
        <v> 204-R</v>
      </c>
      <c r="H11" s="32">
        <f t="shared" si="3"/>
        <v>7</v>
      </c>
      <c r="I11" s="32">
        <f t="shared" si="4"/>
        <v>6</v>
      </c>
      <c r="J11" s="32" t="str">
        <f t="shared" si="5"/>
        <v>204-R</v>
      </c>
      <c r="K11" s="32" t="str">
        <f t="shared" si="6"/>
        <v>Si</v>
      </c>
      <c r="M11" s="7" t="s">
        <v>116</v>
      </c>
      <c r="N11" s="34">
        <v>1</v>
      </c>
      <c r="O11" s="34">
        <v>1</v>
      </c>
      <c r="P11" s="34">
        <v>2</v>
      </c>
    </row>
    <row r="12" spans="1:16" ht="15">
      <c r="A12" t="s">
        <v>90</v>
      </c>
      <c r="C12" s="32" t="str">
        <f t="shared" si="0"/>
        <v>D 205-I</v>
      </c>
      <c r="E12" s="32" t="str">
        <f t="shared" si="1"/>
        <v>D</v>
      </c>
      <c r="F12" s="32" t="str">
        <f t="shared" si="2"/>
        <v> 205-I</v>
      </c>
      <c r="H12" s="32">
        <f t="shared" si="3"/>
        <v>7</v>
      </c>
      <c r="I12" s="32">
        <f t="shared" si="4"/>
        <v>6</v>
      </c>
      <c r="J12" s="32" t="str">
        <f t="shared" si="5"/>
        <v>205-I</v>
      </c>
      <c r="K12" s="32" t="str">
        <f t="shared" si="6"/>
        <v>Si</v>
      </c>
      <c r="M12" s="7" t="s">
        <v>117</v>
      </c>
      <c r="N12" s="34">
        <v>1</v>
      </c>
      <c r="O12" s="34">
        <v>1</v>
      </c>
      <c r="P12" s="34">
        <v>2</v>
      </c>
    </row>
    <row r="13" spans="1:16" ht="15">
      <c r="A13" t="s">
        <v>91</v>
      </c>
      <c r="C13" s="32" t="str">
        <f t="shared" si="0"/>
        <v>D 205-R</v>
      </c>
      <c r="E13" s="32" t="str">
        <f t="shared" si="1"/>
        <v>D</v>
      </c>
      <c r="F13" s="32" t="str">
        <f t="shared" si="2"/>
        <v> 205-R</v>
      </c>
      <c r="H13" s="32">
        <f t="shared" si="3"/>
        <v>7</v>
      </c>
      <c r="I13" s="32">
        <f t="shared" si="4"/>
        <v>6</v>
      </c>
      <c r="J13" s="32" t="str">
        <f t="shared" si="5"/>
        <v>205-R</v>
      </c>
      <c r="K13" s="32" t="str">
        <f t="shared" si="6"/>
        <v>Si</v>
      </c>
      <c r="M13" s="7" t="s">
        <v>118</v>
      </c>
      <c r="N13" s="34">
        <v>1</v>
      </c>
      <c r="O13" s="34">
        <v>1</v>
      </c>
      <c r="P13" s="34">
        <v>2</v>
      </c>
    </row>
    <row r="14" spans="1:16" ht="15">
      <c r="A14" t="s">
        <v>92</v>
      </c>
      <c r="C14" s="32" t="str">
        <f t="shared" si="0"/>
        <v>D 207-I</v>
      </c>
      <c r="E14" s="32" t="str">
        <f t="shared" si="1"/>
        <v>D</v>
      </c>
      <c r="F14" s="32" t="str">
        <f t="shared" si="2"/>
        <v> 207-I</v>
      </c>
      <c r="H14" s="32">
        <f t="shared" si="3"/>
        <v>7</v>
      </c>
      <c r="I14" s="32">
        <f t="shared" si="4"/>
        <v>6</v>
      </c>
      <c r="J14" s="32" t="str">
        <f t="shared" si="5"/>
        <v>207-I</v>
      </c>
      <c r="K14" s="32" t="str">
        <f t="shared" si="6"/>
        <v>Si</v>
      </c>
      <c r="M14" s="7" t="s">
        <v>119</v>
      </c>
      <c r="N14" s="34">
        <v>1</v>
      </c>
      <c r="O14" s="34">
        <v>1</v>
      </c>
      <c r="P14" s="34">
        <v>2</v>
      </c>
    </row>
    <row r="15" spans="1:16" ht="15">
      <c r="A15" t="s">
        <v>93</v>
      </c>
      <c r="C15" s="32" t="str">
        <f t="shared" si="0"/>
        <v>D 207-R</v>
      </c>
      <c r="E15" s="32" t="str">
        <f t="shared" si="1"/>
        <v>D</v>
      </c>
      <c r="F15" s="32" t="str">
        <f t="shared" si="2"/>
        <v> 207-R</v>
      </c>
      <c r="H15" s="32">
        <f t="shared" si="3"/>
        <v>7</v>
      </c>
      <c r="I15" s="32">
        <f t="shared" si="4"/>
        <v>6</v>
      </c>
      <c r="J15" s="32" t="str">
        <f t="shared" si="5"/>
        <v>207-R</v>
      </c>
      <c r="K15" s="32" t="str">
        <f t="shared" si="6"/>
        <v>Si</v>
      </c>
      <c r="M15" s="7" t="s">
        <v>120</v>
      </c>
      <c r="N15" s="34">
        <v>1</v>
      </c>
      <c r="O15" s="34">
        <v>1</v>
      </c>
      <c r="P15" s="34">
        <v>2</v>
      </c>
    </row>
    <row r="16" spans="1:16" ht="15">
      <c r="A16" t="s">
        <v>94</v>
      </c>
      <c r="C16" s="32" t="str">
        <f t="shared" si="0"/>
        <v>D 208-I</v>
      </c>
      <c r="E16" s="32" t="str">
        <f t="shared" si="1"/>
        <v>D</v>
      </c>
      <c r="F16" s="32" t="str">
        <f t="shared" si="2"/>
        <v> 208-I</v>
      </c>
      <c r="H16" s="32">
        <f t="shared" si="3"/>
        <v>7</v>
      </c>
      <c r="I16" s="32">
        <f t="shared" si="4"/>
        <v>6</v>
      </c>
      <c r="J16" s="32" t="str">
        <f t="shared" si="5"/>
        <v>208-I</v>
      </c>
      <c r="K16" s="32" t="str">
        <f t="shared" si="6"/>
        <v>Si</v>
      </c>
      <c r="M16" s="7" t="s">
        <v>121</v>
      </c>
      <c r="N16" s="34">
        <v>1</v>
      </c>
      <c r="O16" s="34">
        <v>1</v>
      </c>
      <c r="P16" s="34">
        <v>2</v>
      </c>
    </row>
    <row r="17" spans="1:16" ht="15">
      <c r="A17" t="s">
        <v>95</v>
      </c>
      <c r="C17" s="32" t="str">
        <f t="shared" si="0"/>
        <v>D 208-R</v>
      </c>
      <c r="E17" s="32" t="str">
        <f t="shared" si="1"/>
        <v>D</v>
      </c>
      <c r="F17" s="32" t="str">
        <f t="shared" si="2"/>
        <v> 208-R</v>
      </c>
      <c r="H17" s="32">
        <f t="shared" si="3"/>
        <v>7</v>
      </c>
      <c r="I17" s="32">
        <f t="shared" si="4"/>
        <v>6</v>
      </c>
      <c r="J17" s="32" t="str">
        <f t="shared" si="5"/>
        <v>208-R</v>
      </c>
      <c r="K17" s="32" t="str">
        <f t="shared" si="6"/>
        <v>Si</v>
      </c>
      <c r="M17" s="7" t="s">
        <v>122</v>
      </c>
      <c r="N17" s="34">
        <v>1</v>
      </c>
      <c r="O17" s="34">
        <v>1</v>
      </c>
      <c r="P17" s="34">
        <v>2</v>
      </c>
    </row>
    <row r="18" spans="1:16" ht="15">
      <c r="A18" t="s">
        <v>96</v>
      </c>
      <c r="C18" s="32" t="str">
        <f t="shared" si="0"/>
        <v>D 209-I</v>
      </c>
      <c r="E18" s="32" t="str">
        <f t="shared" si="1"/>
        <v>D</v>
      </c>
      <c r="F18" s="32" t="str">
        <f t="shared" si="2"/>
        <v> 209-I</v>
      </c>
      <c r="H18" s="32">
        <f t="shared" si="3"/>
        <v>7</v>
      </c>
      <c r="I18" s="32">
        <f t="shared" si="4"/>
        <v>6</v>
      </c>
      <c r="J18" s="32" t="str">
        <f t="shared" si="5"/>
        <v>209-I</v>
      </c>
      <c r="K18" s="32" t="str">
        <f t="shared" si="6"/>
        <v>Si</v>
      </c>
      <c r="M18" s="7" t="s">
        <v>123</v>
      </c>
      <c r="N18" s="34">
        <v>1</v>
      </c>
      <c r="O18" s="34">
        <v>1</v>
      </c>
      <c r="P18" s="34">
        <v>2</v>
      </c>
    </row>
    <row r="19" spans="1:16" ht="15">
      <c r="A19" t="s">
        <v>97</v>
      </c>
      <c r="C19" s="32" t="str">
        <f t="shared" si="0"/>
        <v>D 209-R</v>
      </c>
      <c r="E19" s="32" t="str">
        <f t="shared" si="1"/>
        <v>D</v>
      </c>
      <c r="F19" s="32" t="str">
        <f t="shared" si="2"/>
        <v> 209-R</v>
      </c>
      <c r="H19" s="32">
        <f t="shared" si="3"/>
        <v>7</v>
      </c>
      <c r="I19" s="32">
        <f t="shared" si="4"/>
        <v>6</v>
      </c>
      <c r="J19" s="32" t="str">
        <f t="shared" si="5"/>
        <v>209-R</v>
      </c>
      <c r="K19" s="32" t="str">
        <f t="shared" si="6"/>
        <v>Si</v>
      </c>
      <c r="M19" s="7" t="s">
        <v>124</v>
      </c>
      <c r="N19" s="34">
        <v>1</v>
      </c>
      <c r="O19" s="34">
        <v>1</v>
      </c>
      <c r="P19" s="34">
        <v>2</v>
      </c>
    </row>
    <row r="20" spans="1:16" ht="15">
      <c r="A20" t="s">
        <v>98</v>
      </c>
      <c r="C20" s="32" t="str">
        <f t="shared" si="0"/>
        <v>D 210-I</v>
      </c>
      <c r="E20" s="32" t="str">
        <f t="shared" si="1"/>
        <v>D</v>
      </c>
      <c r="F20" s="32" t="str">
        <f t="shared" si="2"/>
        <v> 210-I</v>
      </c>
      <c r="H20" s="32">
        <f t="shared" si="3"/>
        <v>7</v>
      </c>
      <c r="I20" s="32">
        <f t="shared" si="4"/>
        <v>6</v>
      </c>
      <c r="J20" s="32" t="str">
        <f t="shared" si="5"/>
        <v>210-I</v>
      </c>
      <c r="K20" s="32" t="str">
        <f t="shared" si="6"/>
        <v>Si</v>
      </c>
      <c r="M20" s="7" t="s">
        <v>125</v>
      </c>
      <c r="N20" s="34">
        <v>1</v>
      </c>
      <c r="O20" s="34">
        <v>1</v>
      </c>
      <c r="P20" s="34">
        <v>2</v>
      </c>
    </row>
    <row r="21" spans="1:16" ht="15">
      <c r="A21" t="s">
        <v>99</v>
      </c>
      <c r="C21" s="32" t="str">
        <f t="shared" si="0"/>
        <v>D 210-R</v>
      </c>
      <c r="E21" s="32" t="str">
        <f t="shared" si="1"/>
        <v>D</v>
      </c>
      <c r="F21" s="32" t="str">
        <f t="shared" si="2"/>
        <v> 210-R</v>
      </c>
      <c r="H21" s="32">
        <f t="shared" si="3"/>
        <v>7</v>
      </c>
      <c r="I21" s="32">
        <f t="shared" si="4"/>
        <v>6</v>
      </c>
      <c r="J21" s="32" t="str">
        <f t="shared" si="5"/>
        <v>210-R</v>
      </c>
      <c r="K21" s="32" t="str">
        <f t="shared" si="6"/>
        <v>Si</v>
      </c>
      <c r="M21" s="7" t="s">
        <v>126</v>
      </c>
      <c r="N21" s="34">
        <v>1</v>
      </c>
      <c r="O21" s="34">
        <v>1</v>
      </c>
      <c r="P21" s="34">
        <v>2</v>
      </c>
    </row>
    <row r="22" spans="1:16" ht="15">
      <c r="A22" t="s">
        <v>100</v>
      </c>
      <c r="C22" s="32" t="str">
        <f t="shared" si="0"/>
        <v>D 212-I</v>
      </c>
      <c r="E22" s="32" t="str">
        <f t="shared" si="1"/>
        <v>D</v>
      </c>
      <c r="F22" s="32" t="str">
        <f t="shared" si="2"/>
        <v> 212-I</v>
      </c>
      <c r="H22" s="32">
        <f t="shared" si="3"/>
        <v>7</v>
      </c>
      <c r="I22" s="32">
        <f t="shared" si="4"/>
        <v>6</v>
      </c>
      <c r="J22" s="32" t="str">
        <f t="shared" si="5"/>
        <v>212-I</v>
      </c>
      <c r="K22" s="32" t="str">
        <f t="shared" si="6"/>
        <v>Si</v>
      </c>
      <c r="M22" s="7" t="s">
        <v>127</v>
      </c>
      <c r="N22" s="34">
        <v>1</v>
      </c>
      <c r="O22" s="34">
        <v>1</v>
      </c>
      <c r="P22" s="34">
        <v>2</v>
      </c>
    </row>
    <row r="23" spans="1:16" ht="15">
      <c r="A23" t="s">
        <v>101</v>
      </c>
      <c r="C23" s="32" t="str">
        <f t="shared" si="0"/>
        <v>D 212-R</v>
      </c>
      <c r="E23" s="32" t="str">
        <f t="shared" si="1"/>
        <v>D</v>
      </c>
      <c r="F23" s="32" t="str">
        <f t="shared" si="2"/>
        <v> 212-R</v>
      </c>
      <c r="H23" s="32">
        <f t="shared" si="3"/>
        <v>7</v>
      </c>
      <c r="I23" s="32">
        <f t="shared" si="4"/>
        <v>6</v>
      </c>
      <c r="J23" s="32" t="str">
        <f t="shared" si="5"/>
        <v>212-R</v>
      </c>
      <c r="K23" s="32" t="str">
        <f t="shared" si="6"/>
        <v>Si</v>
      </c>
      <c r="M23" s="7" t="s">
        <v>128</v>
      </c>
      <c r="N23" s="34">
        <v>1</v>
      </c>
      <c r="O23" s="34">
        <v>1</v>
      </c>
      <c r="P23" s="34">
        <v>2</v>
      </c>
    </row>
    <row r="24" spans="1:16" ht="15">
      <c r="A24" t="s">
        <v>102</v>
      </c>
      <c r="C24" s="32" t="str">
        <f t="shared" si="0"/>
        <v>D 213-I</v>
      </c>
      <c r="E24" s="32" t="str">
        <f t="shared" si="1"/>
        <v>D</v>
      </c>
      <c r="F24" s="32" t="str">
        <f t="shared" si="2"/>
        <v> 213-I</v>
      </c>
      <c r="H24" s="32">
        <f t="shared" si="3"/>
        <v>7</v>
      </c>
      <c r="I24" s="32">
        <f t="shared" si="4"/>
        <v>6</v>
      </c>
      <c r="J24" s="32" t="str">
        <f t="shared" si="5"/>
        <v>213-I</v>
      </c>
      <c r="K24" s="32" t="str">
        <f t="shared" si="6"/>
        <v>Si</v>
      </c>
      <c r="M24" s="7" t="s">
        <v>129</v>
      </c>
      <c r="N24" s="34">
        <v>1</v>
      </c>
      <c r="O24" s="34">
        <v>1</v>
      </c>
      <c r="P24" s="34">
        <v>2</v>
      </c>
    </row>
    <row r="25" spans="1:16" ht="15">
      <c r="A25" t="s">
        <v>103</v>
      </c>
      <c r="C25" s="32" t="str">
        <f t="shared" si="0"/>
        <v>D 213-R</v>
      </c>
      <c r="E25" s="32" t="str">
        <f t="shared" si="1"/>
        <v>D</v>
      </c>
      <c r="F25" s="32" t="str">
        <f t="shared" si="2"/>
        <v> 213-R</v>
      </c>
      <c r="H25" s="32">
        <f t="shared" si="3"/>
        <v>7</v>
      </c>
      <c r="I25" s="32">
        <f t="shared" si="4"/>
        <v>6</v>
      </c>
      <c r="J25" s="32" t="str">
        <f t="shared" si="5"/>
        <v>213-R</v>
      </c>
      <c r="K25" s="32" t="str">
        <f t="shared" si="6"/>
        <v>Si</v>
      </c>
      <c r="M25" s="7" t="s">
        <v>130</v>
      </c>
      <c r="N25" s="34">
        <v>1</v>
      </c>
      <c r="O25" s="34">
        <v>1</v>
      </c>
      <c r="P25" s="34">
        <v>2</v>
      </c>
    </row>
    <row r="26" spans="1:16" ht="15">
      <c r="A26" t="s">
        <v>104</v>
      </c>
      <c r="C26" s="32" t="str">
        <f t="shared" si="0"/>
        <v>D 214-I</v>
      </c>
      <c r="E26" s="32" t="str">
        <f t="shared" si="1"/>
        <v>D</v>
      </c>
      <c r="F26" s="32" t="str">
        <f t="shared" si="2"/>
        <v> 214-I</v>
      </c>
      <c r="H26" s="32">
        <f t="shared" si="3"/>
        <v>7</v>
      </c>
      <c r="I26" s="32">
        <f t="shared" si="4"/>
        <v>6</v>
      </c>
      <c r="J26" s="32" t="str">
        <f t="shared" si="5"/>
        <v>214-I</v>
      </c>
      <c r="K26" s="32" t="str">
        <f t="shared" si="6"/>
        <v>Si</v>
      </c>
      <c r="M26" s="7" t="s">
        <v>131</v>
      </c>
      <c r="N26" s="34">
        <v>1</v>
      </c>
      <c r="O26" s="34">
        <v>1</v>
      </c>
      <c r="P26" s="34">
        <v>2</v>
      </c>
    </row>
    <row r="27" spans="1:16" ht="15">
      <c r="A27" t="s">
        <v>105</v>
      </c>
      <c r="C27" s="32" t="str">
        <f t="shared" si="0"/>
        <v>D 214-R</v>
      </c>
      <c r="E27" s="32" t="str">
        <f t="shared" si="1"/>
        <v>D</v>
      </c>
      <c r="F27" s="32" t="str">
        <f t="shared" si="2"/>
        <v> 214-R</v>
      </c>
      <c r="H27" s="32">
        <f t="shared" si="3"/>
        <v>7</v>
      </c>
      <c r="I27" s="32">
        <f t="shared" si="4"/>
        <v>6</v>
      </c>
      <c r="J27" s="32" t="str">
        <f t="shared" si="5"/>
        <v>214-R</v>
      </c>
      <c r="K27" s="32" t="str">
        <f t="shared" si="6"/>
        <v>Si</v>
      </c>
      <c r="M27" s="7" t="s">
        <v>132</v>
      </c>
      <c r="N27" s="34">
        <v>1</v>
      </c>
      <c r="O27" s="34">
        <v>1</v>
      </c>
      <c r="P27" s="34">
        <v>2</v>
      </c>
    </row>
    <row r="28" spans="1:16" ht="15">
      <c r="A28" t="s">
        <v>106</v>
      </c>
      <c r="C28" s="32" t="str">
        <f t="shared" si="0"/>
        <v>D 215-I</v>
      </c>
      <c r="E28" s="32" t="str">
        <f t="shared" si="1"/>
        <v>D</v>
      </c>
      <c r="F28" s="32" t="str">
        <f t="shared" si="2"/>
        <v> 215-I</v>
      </c>
      <c r="H28" s="32">
        <f t="shared" si="3"/>
        <v>7</v>
      </c>
      <c r="I28" s="32">
        <f t="shared" si="4"/>
        <v>6</v>
      </c>
      <c r="J28" s="32" t="str">
        <f t="shared" si="5"/>
        <v>215-I</v>
      </c>
      <c r="K28" s="32" t="str">
        <f t="shared" si="6"/>
        <v>Si</v>
      </c>
      <c r="M28" s="7" t="s">
        <v>133</v>
      </c>
      <c r="N28" s="34">
        <v>1</v>
      </c>
      <c r="O28" s="34">
        <v>1</v>
      </c>
      <c r="P28" s="34">
        <v>2</v>
      </c>
    </row>
    <row r="29" spans="1:16" ht="15">
      <c r="A29" t="s">
        <v>107</v>
      </c>
      <c r="C29" s="32" t="str">
        <f t="shared" si="0"/>
        <v>D 216-R</v>
      </c>
      <c r="E29" s="32" t="str">
        <f t="shared" si="1"/>
        <v>D</v>
      </c>
      <c r="F29" s="32" t="str">
        <f t="shared" si="2"/>
        <v> 216-R</v>
      </c>
      <c r="H29" s="32">
        <f t="shared" si="3"/>
        <v>7</v>
      </c>
      <c r="I29" s="32">
        <f t="shared" si="4"/>
        <v>6</v>
      </c>
      <c r="J29" s="32" t="str">
        <f t="shared" si="5"/>
        <v>216-R</v>
      </c>
      <c r="K29" s="32" t="str">
        <f t="shared" si="6"/>
        <v>Si</v>
      </c>
      <c r="M29" s="7" t="s">
        <v>134</v>
      </c>
      <c r="N29" s="34">
        <v>1</v>
      </c>
      <c r="O29" s="34">
        <v>1</v>
      </c>
      <c r="P29" s="34">
        <v>2</v>
      </c>
    </row>
    <row r="30" spans="1:16" ht="15">
      <c r="A30" t="s">
        <v>108</v>
      </c>
      <c r="C30" s="32" t="str">
        <f t="shared" si="0"/>
        <v>D 217-I</v>
      </c>
      <c r="E30" s="32" t="str">
        <f t="shared" si="1"/>
        <v>D</v>
      </c>
      <c r="F30" s="32" t="str">
        <f t="shared" si="2"/>
        <v> 217-I</v>
      </c>
      <c r="H30" s="32">
        <f t="shared" si="3"/>
        <v>7</v>
      </c>
      <c r="I30" s="32">
        <f t="shared" si="4"/>
        <v>6</v>
      </c>
      <c r="J30" s="32" t="str">
        <f t="shared" si="5"/>
        <v>217-I</v>
      </c>
      <c r="K30" s="32" t="str">
        <f t="shared" si="6"/>
        <v>Si</v>
      </c>
      <c r="M30" s="7" t="s">
        <v>135</v>
      </c>
      <c r="N30" s="34">
        <v>1</v>
      </c>
      <c r="O30" s="34">
        <v>1</v>
      </c>
      <c r="P30" s="34">
        <v>2</v>
      </c>
    </row>
    <row r="31" spans="1:16" ht="15">
      <c r="A31" t="s">
        <v>109</v>
      </c>
      <c r="C31" s="32" t="str">
        <f t="shared" si="0"/>
        <v>D 217-R</v>
      </c>
      <c r="E31" s="32" t="str">
        <f t="shared" si="1"/>
        <v>D</v>
      </c>
      <c r="F31" s="32" t="str">
        <f t="shared" si="2"/>
        <v> 217-R</v>
      </c>
      <c r="H31" s="32">
        <f t="shared" si="3"/>
        <v>7</v>
      </c>
      <c r="I31" s="32">
        <f t="shared" si="4"/>
        <v>6</v>
      </c>
      <c r="J31" s="32" t="str">
        <f t="shared" si="5"/>
        <v>217-R</v>
      </c>
      <c r="K31" s="32" t="str">
        <f t="shared" si="6"/>
        <v>Si</v>
      </c>
      <c r="M31" s="7" t="s">
        <v>136</v>
      </c>
      <c r="N31" s="34">
        <v>1</v>
      </c>
      <c r="O31" s="34">
        <v>1</v>
      </c>
      <c r="P31" s="34">
        <v>2</v>
      </c>
    </row>
    <row r="32" spans="1:16" ht="15">
      <c r="A32" t="s">
        <v>110</v>
      </c>
      <c r="C32" s="32" t="str">
        <f t="shared" si="0"/>
        <v>201-I</v>
      </c>
      <c r="E32" s="32" t="str">
        <f t="shared" si="1"/>
        <v>2</v>
      </c>
      <c r="F32" s="32" t="str">
        <f t="shared" si="2"/>
        <v>201-I</v>
      </c>
      <c r="H32" s="32">
        <f t="shared" si="3"/>
        <v>5</v>
      </c>
      <c r="I32" s="32">
        <f t="shared" si="4"/>
        <v>5</v>
      </c>
      <c r="J32" s="32" t="str">
        <f t="shared" si="5"/>
        <v>201-I</v>
      </c>
      <c r="K32" s="32" t="str">
        <f t="shared" si="6"/>
        <v>no</v>
      </c>
      <c r="M32" s="7" t="s">
        <v>137</v>
      </c>
      <c r="N32" s="34">
        <v>1</v>
      </c>
      <c r="O32" s="34">
        <v>1</v>
      </c>
      <c r="P32" s="34">
        <v>2</v>
      </c>
    </row>
    <row r="33" spans="1:16" ht="15">
      <c r="A33" t="s">
        <v>111</v>
      </c>
      <c r="C33" s="32" t="str">
        <f t="shared" si="0"/>
        <v>201-R</v>
      </c>
      <c r="E33" s="32" t="str">
        <f t="shared" si="1"/>
        <v>2</v>
      </c>
      <c r="F33" s="32" t="str">
        <f t="shared" si="2"/>
        <v>201-R</v>
      </c>
      <c r="H33" s="32">
        <f t="shared" si="3"/>
        <v>5</v>
      </c>
      <c r="I33" s="32">
        <f t="shared" si="4"/>
        <v>5</v>
      </c>
      <c r="J33" s="32" t="str">
        <f t="shared" si="5"/>
        <v>201-R</v>
      </c>
      <c r="K33" s="32" t="str">
        <f t="shared" si="6"/>
        <v>no</v>
      </c>
      <c r="M33" s="7" t="s">
        <v>142</v>
      </c>
      <c r="N33" s="34">
        <v>28</v>
      </c>
      <c r="O33" s="34">
        <v>28</v>
      </c>
      <c r="P33" s="34">
        <v>56</v>
      </c>
    </row>
    <row r="34" spans="1:11" ht="15">
      <c r="A34" t="s">
        <v>112</v>
      </c>
      <c r="C34" s="32" t="str">
        <f t="shared" si="0"/>
        <v>202-I</v>
      </c>
      <c r="E34" s="32" t="str">
        <f t="shared" si="1"/>
        <v>2</v>
      </c>
      <c r="F34" s="32" t="str">
        <f t="shared" si="2"/>
        <v>202-I</v>
      </c>
      <c r="H34" s="32">
        <f t="shared" si="3"/>
        <v>5</v>
      </c>
      <c r="I34" s="32">
        <f t="shared" si="4"/>
        <v>5</v>
      </c>
      <c r="J34" s="32" t="str">
        <f t="shared" si="5"/>
        <v>202-I</v>
      </c>
      <c r="K34" s="32" t="str">
        <f t="shared" si="6"/>
        <v>no</v>
      </c>
    </row>
    <row r="35" spans="1:11" ht="15">
      <c r="A35" t="s">
        <v>113</v>
      </c>
      <c r="C35" s="32" t="str">
        <f t="shared" si="0"/>
        <v>202-R</v>
      </c>
      <c r="E35" s="32" t="str">
        <f t="shared" si="1"/>
        <v>2</v>
      </c>
      <c r="F35" s="32" t="str">
        <f t="shared" si="2"/>
        <v>202-R</v>
      </c>
      <c r="H35" s="32">
        <f t="shared" si="3"/>
        <v>5</v>
      </c>
      <c r="I35" s="32">
        <f t="shared" si="4"/>
        <v>5</v>
      </c>
      <c r="J35" s="32" t="str">
        <f t="shared" si="5"/>
        <v>202-R</v>
      </c>
      <c r="K35" s="32" t="str">
        <f t="shared" si="6"/>
        <v>no</v>
      </c>
    </row>
    <row r="36" spans="1:11" ht="15">
      <c r="A36" t="s">
        <v>114</v>
      </c>
      <c r="C36" s="32" t="str">
        <f t="shared" si="0"/>
        <v>203-I</v>
      </c>
      <c r="E36" s="32" t="str">
        <f t="shared" si="1"/>
        <v>2</v>
      </c>
      <c r="F36" s="32" t="str">
        <f t="shared" si="2"/>
        <v>203-I</v>
      </c>
      <c r="H36" s="32">
        <f t="shared" si="3"/>
        <v>5</v>
      </c>
      <c r="I36" s="32">
        <f t="shared" si="4"/>
        <v>5</v>
      </c>
      <c r="J36" s="32" t="str">
        <f t="shared" si="5"/>
        <v>203-I</v>
      </c>
      <c r="K36" s="32" t="str">
        <f t="shared" si="6"/>
        <v>no</v>
      </c>
    </row>
    <row r="37" spans="1:11" ht="15">
      <c r="A37" t="s">
        <v>115</v>
      </c>
      <c r="C37" s="32" t="str">
        <f t="shared" si="0"/>
        <v>203-R</v>
      </c>
      <c r="E37" s="32" t="str">
        <f t="shared" si="1"/>
        <v>2</v>
      </c>
      <c r="F37" s="32" t="str">
        <f t="shared" si="2"/>
        <v>203-R</v>
      </c>
      <c r="H37" s="32">
        <f t="shared" si="3"/>
        <v>5</v>
      </c>
      <c r="I37" s="32">
        <f t="shared" si="4"/>
        <v>5</v>
      </c>
      <c r="J37" s="32" t="str">
        <f t="shared" si="5"/>
        <v>203-R</v>
      </c>
      <c r="K37" s="32" t="str">
        <f t="shared" si="6"/>
        <v>no</v>
      </c>
    </row>
    <row r="38" spans="1:11" ht="15">
      <c r="A38" t="s">
        <v>116</v>
      </c>
      <c r="C38" s="32" t="str">
        <f t="shared" si="0"/>
        <v>204-I</v>
      </c>
      <c r="E38" s="32" t="str">
        <f t="shared" si="1"/>
        <v>2</v>
      </c>
      <c r="F38" s="32" t="str">
        <f t="shared" si="2"/>
        <v>204-I</v>
      </c>
      <c r="H38" s="32">
        <f t="shared" si="3"/>
        <v>5</v>
      </c>
      <c r="I38" s="32">
        <f t="shared" si="4"/>
        <v>5</v>
      </c>
      <c r="J38" s="32" t="str">
        <f t="shared" si="5"/>
        <v>204-I</v>
      </c>
      <c r="K38" s="32" t="str">
        <f t="shared" si="6"/>
        <v>no</v>
      </c>
    </row>
    <row r="39" spans="1:11" ht="15">
      <c r="A39" t="s">
        <v>117</v>
      </c>
      <c r="C39" s="32" t="str">
        <f t="shared" si="0"/>
        <v>204-R</v>
      </c>
      <c r="E39" s="32" t="str">
        <f t="shared" si="1"/>
        <v>2</v>
      </c>
      <c r="F39" s="32" t="str">
        <f t="shared" si="2"/>
        <v>204-R</v>
      </c>
      <c r="H39" s="32">
        <f t="shared" si="3"/>
        <v>5</v>
      </c>
      <c r="I39" s="32">
        <f t="shared" si="4"/>
        <v>5</v>
      </c>
      <c r="J39" s="32" t="str">
        <f t="shared" si="5"/>
        <v>204-R</v>
      </c>
      <c r="K39" s="32" t="str">
        <f t="shared" si="6"/>
        <v>no</v>
      </c>
    </row>
    <row r="40" spans="1:11" ht="15">
      <c r="A40" t="s">
        <v>118</v>
      </c>
      <c r="C40" s="32" t="str">
        <f t="shared" si="0"/>
        <v>205-I</v>
      </c>
      <c r="E40" s="32" t="str">
        <f t="shared" si="1"/>
        <v>2</v>
      </c>
      <c r="F40" s="32" t="str">
        <f t="shared" si="2"/>
        <v>205-I</v>
      </c>
      <c r="H40" s="32">
        <f t="shared" si="3"/>
        <v>5</v>
      </c>
      <c r="I40" s="32">
        <f t="shared" si="4"/>
        <v>5</v>
      </c>
      <c r="J40" s="32" t="str">
        <f t="shared" si="5"/>
        <v>205-I</v>
      </c>
      <c r="K40" s="32" t="str">
        <f t="shared" si="6"/>
        <v>no</v>
      </c>
    </row>
    <row r="41" spans="1:11" ht="15">
      <c r="A41" t="s">
        <v>119</v>
      </c>
      <c r="C41" s="32" t="str">
        <f t="shared" si="0"/>
        <v>205-R</v>
      </c>
      <c r="E41" s="32" t="str">
        <f t="shared" si="1"/>
        <v>2</v>
      </c>
      <c r="F41" s="32" t="str">
        <f t="shared" si="2"/>
        <v>205-R</v>
      </c>
      <c r="H41" s="32">
        <f t="shared" si="3"/>
        <v>5</v>
      </c>
      <c r="I41" s="32">
        <f t="shared" si="4"/>
        <v>5</v>
      </c>
      <c r="J41" s="32" t="str">
        <f t="shared" si="5"/>
        <v>205-R</v>
      </c>
      <c r="K41" s="32" t="str">
        <f t="shared" si="6"/>
        <v>no</v>
      </c>
    </row>
    <row r="42" spans="1:11" ht="15">
      <c r="A42" t="s">
        <v>120</v>
      </c>
      <c r="C42" s="32" t="str">
        <f t="shared" si="0"/>
        <v>207-I</v>
      </c>
      <c r="E42" s="32" t="str">
        <f t="shared" si="1"/>
        <v>2</v>
      </c>
      <c r="F42" s="32" t="str">
        <f t="shared" si="2"/>
        <v>207-I</v>
      </c>
      <c r="H42" s="32">
        <f t="shared" si="3"/>
        <v>5</v>
      </c>
      <c r="I42" s="32">
        <f t="shared" si="4"/>
        <v>5</v>
      </c>
      <c r="J42" s="32" t="str">
        <f t="shared" si="5"/>
        <v>207-I</v>
      </c>
      <c r="K42" s="32" t="str">
        <f t="shared" si="6"/>
        <v>no</v>
      </c>
    </row>
    <row r="43" spans="1:11" ht="15">
      <c r="A43" t="s">
        <v>121</v>
      </c>
      <c r="C43" s="32" t="str">
        <f t="shared" si="0"/>
        <v>207-R</v>
      </c>
      <c r="E43" s="32" t="str">
        <f t="shared" si="1"/>
        <v>2</v>
      </c>
      <c r="F43" s="32" t="str">
        <f t="shared" si="2"/>
        <v>207-R</v>
      </c>
      <c r="H43" s="32">
        <f t="shared" si="3"/>
        <v>5</v>
      </c>
      <c r="I43" s="32">
        <f t="shared" si="4"/>
        <v>5</v>
      </c>
      <c r="J43" s="32" t="str">
        <f t="shared" si="5"/>
        <v>207-R</v>
      </c>
      <c r="K43" s="32" t="str">
        <f t="shared" si="6"/>
        <v>no</v>
      </c>
    </row>
    <row r="44" spans="1:11" ht="15">
      <c r="A44" t="s">
        <v>122</v>
      </c>
      <c r="C44" s="32" t="str">
        <f t="shared" si="0"/>
        <v>208-I</v>
      </c>
      <c r="E44" s="32" t="str">
        <f t="shared" si="1"/>
        <v>2</v>
      </c>
      <c r="F44" s="32" t="str">
        <f t="shared" si="2"/>
        <v>208-I</v>
      </c>
      <c r="H44" s="32">
        <f t="shared" si="3"/>
        <v>5</v>
      </c>
      <c r="I44" s="32">
        <f t="shared" si="4"/>
        <v>5</v>
      </c>
      <c r="J44" s="32" t="str">
        <f t="shared" si="5"/>
        <v>208-I</v>
      </c>
      <c r="K44" s="32" t="str">
        <f t="shared" si="6"/>
        <v>no</v>
      </c>
    </row>
    <row r="45" spans="1:11" ht="15">
      <c r="A45" t="s">
        <v>123</v>
      </c>
      <c r="C45" s="32" t="str">
        <f t="shared" si="0"/>
        <v>208-R</v>
      </c>
      <c r="E45" s="32" t="str">
        <f t="shared" si="1"/>
        <v>2</v>
      </c>
      <c r="F45" s="32" t="str">
        <f t="shared" si="2"/>
        <v>208-R</v>
      </c>
      <c r="H45" s="32">
        <f t="shared" si="3"/>
        <v>5</v>
      </c>
      <c r="I45" s="32">
        <f t="shared" si="4"/>
        <v>5</v>
      </c>
      <c r="J45" s="32" t="str">
        <f t="shared" si="5"/>
        <v>208-R</v>
      </c>
      <c r="K45" s="32" t="str">
        <f t="shared" si="6"/>
        <v>no</v>
      </c>
    </row>
    <row r="46" spans="1:11" ht="15">
      <c r="A46" t="s">
        <v>124</v>
      </c>
      <c r="C46" s="32" t="str">
        <f t="shared" si="0"/>
        <v>209-I</v>
      </c>
      <c r="E46" s="32" t="str">
        <f t="shared" si="1"/>
        <v>2</v>
      </c>
      <c r="F46" s="32" t="str">
        <f t="shared" si="2"/>
        <v>209-I</v>
      </c>
      <c r="H46" s="32">
        <f t="shared" si="3"/>
        <v>5</v>
      </c>
      <c r="I46" s="32">
        <f t="shared" si="4"/>
        <v>5</v>
      </c>
      <c r="J46" s="32" t="str">
        <f t="shared" si="5"/>
        <v>209-I</v>
      </c>
      <c r="K46" s="32" t="str">
        <f t="shared" si="6"/>
        <v>no</v>
      </c>
    </row>
    <row r="47" spans="1:11" ht="15">
      <c r="A47" t="s">
        <v>125</v>
      </c>
      <c r="C47" s="32" t="str">
        <f t="shared" si="0"/>
        <v>209-R</v>
      </c>
      <c r="E47" s="32" t="str">
        <f t="shared" si="1"/>
        <v>2</v>
      </c>
      <c r="F47" s="32" t="str">
        <f t="shared" si="2"/>
        <v>209-R</v>
      </c>
      <c r="H47" s="32">
        <f t="shared" si="3"/>
        <v>5</v>
      </c>
      <c r="I47" s="32">
        <f t="shared" si="4"/>
        <v>5</v>
      </c>
      <c r="J47" s="32" t="str">
        <f t="shared" si="5"/>
        <v>209-R</v>
      </c>
      <c r="K47" s="32" t="str">
        <f t="shared" si="6"/>
        <v>no</v>
      </c>
    </row>
    <row r="48" spans="1:11" ht="15">
      <c r="A48" t="s">
        <v>126</v>
      </c>
      <c r="C48" s="32" t="str">
        <f t="shared" si="0"/>
        <v>210-I</v>
      </c>
      <c r="E48" s="32" t="str">
        <f t="shared" si="1"/>
        <v>2</v>
      </c>
      <c r="F48" s="32" t="str">
        <f t="shared" si="2"/>
        <v>210-I</v>
      </c>
      <c r="H48" s="32">
        <f t="shared" si="3"/>
        <v>5</v>
      </c>
      <c r="I48" s="32">
        <f t="shared" si="4"/>
        <v>5</v>
      </c>
      <c r="J48" s="32" t="str">
        <f t="shared" si="5"/>
        <v>210-I</v>
      </c>
      <c r="K48" s="32" t="str">
        <f t="shared" si="6"/>
        <v>no</v>
      </c>
    </row>
    <row r="49" spans="1:11" ht="15">
      <c r="A49" t="s">
        <v>127</v>
      </c>
      <c r="C49" s="32" t="str">
        <f t="shared" si="0"/>
        <v>210-R</v>
      </c>
      <c r="E49" s="32" t="str">
        <f t="shared" si="1"/>
        <v>2</v>
      </c>
      <c r="F49" s="32" t="str">
        <f t="shared" si="2"/>
        <v>210-R</v>
      </c>
      <c r="H49" s="32">
        <f t="shared" si="3"/>
        <v>5</v>
      </c>
      <c r="I49" s="32">
        <f t="shared" si="4"/>
        <v>5</v>
      </c>
      <c r="J49" s="32" t="str">
        <f t="shared" si="5"/>
        <v>210-R</v>
      </c>
      <c r="K49" s="32" t="str">
        <f t="shared" si="6"/>
        <v>no</v>
      </c>
    </row>
    <row r="50" spans="1:11" ht="15">
      <c r="A50" t="s">
        <v>128</v>
      </c>
      <c r="C50" s="32" t="str">
        <f t="shared" si="0"/>
        <v>212-I</v>
      </c>
      <c r="E50" s="32" t="str">
        <f t="shared" si="1"/>
        <v>2</v>
      </c>
      <c r="F50" s="32" t="str">
        <f t="shared" si="2"/>
        <v>212-I</v>
      </c>
      <c r="H50" s="32">
        <f t="shared" si="3"/>
        <v>5</v>
      </c>
      <c r="I50" s="32">
        <f t="shared" si="4"/>
        <v>5</v>
      </c>
      <c r="J50" s="32" t="str">
        <f t="shared" si="5"/>
        <v>212-I</v>
      </c>
      <c r="K50" s="32" t="str">
        <f t="shared" si="6"/>
        <v>no</v>
      </c>
    </row>
    <row r="51" spans="1:11" ht="15">
      <c r="A51" t="s">
        <v>129</v>
      </c>
      <c r="C51" s="32" t="str">
        <f t="shared" si="0"/>
        <v>212-R</v>
      </c>
      <c r="E51" s="32" t="str">
        <f t="shared" si="1"/>
        <v>2</v>
      </c>
      <c r="F51" s="32" t="str">
        <f t="shared" si="2"/>
        <v>212-R</v>
      </c>
      <c r="H51" s="32">
        <f t="shared" si="3"/>
        <v>5</v>
      </c>
      <c r="I51" s="32">
        <f t="shared" si="4"/>
        <v>5</v>
      </c>
      <c r="J51" s="32" t="str">
        <f t="shared" si="5"/>
        <v>212-R</v>
      </c>
      <c r="K51" s="32" t="str">
        <f t="shared" si="6"/>
        <v>no</v>
      </c>
    </row>
    <row r="52" spans="1:11" ht="15">
      <c r="A52" t="s">
        <v>130</v>
      </c>
      <c r="C52" s="32" t="str">
        <f t="shared" si="0"/>
        <v>213-I</v>
      </c>
      <c r="E52" s="32" t="str">
        <f t="shared" si="1"/>
        <v>2</v>
      </c>
      <c r="F52" s="32" t="str">
        <f t="shared" si="2"/>
        <v>213-I</v>
      </c>
      <c r="H52" s="32">
        <f t="shared" si="3"/>
        <v>5</v>
      </c>
      <c r="I52" s="32">
        <f t="shared" si="4"/>
        <v>5</v>
      </c>
      <c r="J52" s="32" t="str">
        <f t="shared" si="5"/>
        <v>213-I</v>
      </c>
      <c r="K52" s="32" t="str">
        <f t="shared" si="6"/>
        <v>no</v>
      </c>
    </row>
    <row r="53" spans="1:11" ht="15">
      <c r="A53" t="s">
        <v>131</v>
      </c>
      <c r="C53" s="32" t="str">
        <f t="shared" si="0"/>
        <v>213-R</v>
      </c>
      <c r="E53" s="32" t="str">
        <f t="shared" si="1"/>
        <v>2</v>
      </c>
      <c r="F53" s="32" t="str">
        <f t="shared" si="2"/>
        <v>213-R</v>
      </c>
      <c r="H53" s="32">
        <f t="shared" si="3"/>
        <v>5</v>
      </c>
      <c r="I53" s="32">
        <f t="shared" si="4"/>
        <v>5</v>
      </c>
      <c r="J53" s="32" t="str">
        <f t="shared" si="5"/>
        <v>213-R</v>
      </c>
      <c r="K53" s="32" t="str">
        <f t="shared" si="6"/>
        <v>no</v>
      </c>
    </row>
    <row r="54" spans="1:11" ht="15">
      <c r="A54" t="s">
        <v>132</v>
      </c>
      <c r="C54" s="32" t="str">
        <f t="shared" si="0"/>
        <v>214-I</v>
      </c>
      <c r="E54" s="32" t="str">
        <f t="shared" si="1"/>
        <v>2</v>
      </c>
      <c r="F54" s="32" t="str">
        <f t="shared" si="2"/>
        <v>214-I</v>
      </c>
      <c r="H54" s="32">
        <f t="shared" si="3"/>
        <v>5</v>
      </c>
      <c r="I54" s="32">
        <f t="shared" si="4"/>
        <v>5</v>
      </c>
      <c r="J54" s="32" t="str">
        <f t="shared" si="5"/>
        <v>214-I</v>
      </c>
      <c r="K54" s="32" t="str">
        <f t="shared" si="6"/>
        <v>no</v>
      </c>
    </row>
    <row r="55" spans="1:11" ht="15">
      <c r="A55" t="s">
        <v>133</v>
      </c>
      <c r="C55" s="32" t="str">
        <f t="shared" si="0"/>
        <v>214-R</v>
      </c>
      <c r="E55" s="32" t="str">
        <f t="shared" si="1"/>
        <v>2</v>
      </c>
      <c r="F55" s="32" t="str">
        <f t="shared" si="2"/>
        <v>214-R</v>
      </c>
      <c r="H55" s="32">
        <f t="shared" si="3"/>
        <v>5</v>
      </c>
      <c r="I55" s="32">
        <f t="shared" si="4"/>
        <v>5</v>
      </c>
      <c r="J55" s="32" t="str">
        <f t="shared" si="5"/>
        <v>214-R</v>
      </c>
      <c r="K55" s="32" t="str">
        <f t="shared" si="6"/>
        <v>no</v>
      </c>
    </row>
    <row r="56" spans="1:11" ht="15">
      <c r="A56" t="s">
        <v>134</v>
      </c>
      <c r="C56" s="32" t="str">
        <f t="shared" si="0"/>
        <v>215-I</v>
      </c>
      <c r="E56" s="32" t="str">
        <f t="shared" si="1"/>
        <v>2</v>
      </c>
      <c r="F56" s="32" t="str">
        <f t="shared" si="2"/>
        <v>215-I</v>
      </c>
      <c r="H56" s="32">
        <f t="shared" si="3"/>
        <v>5</v>
      </c>
      <c r="I56" s="32">
        <f t="shared" si="4"/>
        <v>5</v>
      </c>
      <c r="J56" s="32" t="str">
        <f t="shared" si="5"/>
        <v>215-I</v>
      </c>
      <c r="K56" s="32" t="str">
        <f t="shared" si="6"/>
        <v>no</v>
      </c>
    </row>
    <row r="57" spans="1:11" ht="15">
      <c r="A57" t="s">
        <v>135</v>
      </c>
      <c r="C57" s="32" t="str">
        <f t="shared" si="0"/>
        <v>216-R</v>
      </c>
      <c r="E57" s="32" t="str">
        <f t="shared" si="1"/>
        <v>2</v>
      </c>
      <c r="F57" s="32" t="str">
        <f t="shared" si="2"/>
        <v>216-R</v>
      </c>
      <c r="H57" s="32">
        <f t="shared" si="3"/>
        <v>5</v>
      </c>
      <c r="I57" s="32">
        <f t="shared" si="4"/>
        <v>5</v>
      </c>
      <c r="J57" s="32" t="str">
        <f t="shared" si="5"/>
        <v>216-R</v>
      </c>
      <c r="K57" s="32" t="str">
        <f t="shared" si="6"/>
        <v>no</v>
      </c>
    </row>
    <row r="58" spans="1:11" ht="15">
      <c r="A58" t="s">
        <v>136</v>
      </c>
      <c r="C58" s="32" t="str">
        <f t="shared" si="0"/>
        <v>217-I</v>
      </c>
      <c r="E58" s="32" t="str">
        <f t="shared" si="1"/>
        <v>2</v>
      </c>
      <c r="F58" s="32" t="str">
        <f t="shared" si="2"/>
        <v>217-I</v>
      </c>
      <c r="H58" s="32">
        <f t="shared" si="3"/>
        <v>5</v>
      </c>
      <c r="I58" s="32">
        <f t="shared" si="4"/>
        <v>5</v>
      </c>
      <c r="J58" s="32" t="str">
        <f t="shared" si="5"/>
        <v>217-I</v>
      </c>
      <c r="K58" s="32" t="str">
        <f t="shared" si="6"/>
        <v>no</v>
      </c>
    </row>
    <row r="59" spans="1:11" ht="15">
      <c r="A59" t="s">
        <v>137</v>
      </c>
      <c r="C59" s="32" t="str">
        <f t="shared" si="0"/>
        <v>217-R</v>
      </c>
      <c r="E59" s="32" t="str">
        <f t="shared" si="1"/>
        <v>2</v>
      </c>
      <c r="F59" s="32" t="str">
        <f t="shared" si="2"/>
        <v>217-R</v>
      </c>
      <c r="H59" s="32">
        <f t="shared" si="3"/>
        <v>5</v>
      </c>
      <c r="I59" s="32">
        <f t="shared" si="4"/>
        <v>5</v>
      </c>
      <c r="J59" s="32" t="str">
        <f t="shared" si="5"/>
        <v>217-R</v>
      </c>
      <c r="K59" s="32" t="str">
        <f t="shared" si="6"/>
        <v>no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Gustavo Andrés Barahona Faúndez</cp:lastModifiedBy>
  <cp:lastPrinted>2019-06-18T14:06:52Z</cp:lastPrinted>
  <dcterms:created xsi:type="dcterms:W3CDTF">2019-05-30T13:59:41Z</dcterms:created>
  <dcterms:modified xsi:type="dcterms:W3CDTF">2021-01-14T15:30:02Z</dcterms:modified>
  <cp:category/>
  <cp:version/>
  <cp:contentType/>
  <cp:contentStatus/>
</cp:coreProperties>
</file>